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92.168.70.170\poim\POIM_Programare\00-SPLA\PTJ\Ghid mobilitate\Draft Metodologie si GS_august 2025\Anexe_august\"/>
    </mc:Choice>
  </mc:AlternateContent>
  <xr:revisionPtr revIDLastSave="0" documentId="13_ncr:1_{7B403C7E-7736-490F-AD23-8B8E5C49E1FB}" xr6:coauthVersionLast="47" xr6:coauthVersionMax="47" xr10:uidLastSave="{00000000-0000-0000-0000-000000000000}"/>
  <bookViews>
    <workbookView xWindow="-120" yWindow="-120" windowWidth="29040" windowHeight="15840" tabRatio="839" firstSheet="8" activeTab="8" xr2:uid="{00000000-000D-0000-FFFF-FFFF00000000}"/>
  </bookViews>
  <sheets>
    <sheet name="1 Bilant" sheetId="16" state="hidden" r:id="rId1"/>
    <sheet name="2 Cont RP" sheetId="17" state="hidden" r:id="rId2"/>
    <sheet name="Analiza financiara-extinsa" sheetId="18" state="hidden" r:id="rId3"/>
    <sheet name="3 Analiza financiara-indicatori" sheetId="19" state="hidden" r:id="rId4"/>
    <sheet name="4 Risc beneficiar" sheetId="7" state="hidden" r:id="rId5"/>
    <sheet name="5 Venituri si cheltuieli" sheetId="23" state="hidden" r:id="rId6"/>
    <sheet name="c Cont PP previzionat" sheetId="24" state="hidden" r:id="rId7"/>
    <sheet name="d Proiectii financiare (intr) " sheetId="25" state="hidden" r:id="rId8"/>
    <sheet name="Funding-gap" sheetId="14" r:id="rId9"/>
  </sheets>
  <externalReferences>
    <externalReference r:id="rId10"/>
  </externalReferences>
  <definedNames>
    <definedName name="eligibilitate" localSheetId="0">'4 Risc beneficiar'!$F$8:$F$8</definedName>
    <definedName name="eligibilitate" localSheetId="1">'4 Risc beneficiar'!$F$8:$F$8</definedName>
    <definedName name="eligibilitate" localSheetId="3">'4 Risc beneficiar'!$F$8:$F$8</definedName>
    <definedName name="eligibilitate" localSheetId="2">'4 Risc beneficiar'!$F$8:$F$8</definedName>
    <definedName name="eligibilitate" localSheetId="7">'[1]Risc beneficiar'!#REF!</definedName>
    <definedName name="eligibilitate">'4 Risc beneficiar'!#REF!</definedName>
    <definedName name="_xlnm.Print_Area" localSheetId="4">'4 Risc beneficiar'!$A$1:$G$35</definedName>
    <definedName name="tip_beneficiar" localSheetId="7">'[1]Risc beneficiar'!$A$11:$A$12</definedName>
    <definedName name="tip_beneficiar">'4 Risc beneficiar'!#REF!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14" l="1"/>
  <c r="D21" i="14" l="1"/>
  <c r="D19" i="14"/>
  <c r="T22" i="14" l="1"/>
  <c r="U22" i="14"/>
  <c r="V22" i="14"/>
  <c r="W22" i="14"/>
  <c r="X22" i="14"/>
  <c r="Y22" i="14"/>
  <c r="Z22" i="14"/>
  <c r="AA22" i="14"/>
  <c r="AB22" i="14"/>
  <c r="AC22" i="14"/>
  <c r="AD22" i="14"/>
  <c r="H12" i="14"/>
  <c r="I12" i="14"/>
  <c r="D12" i="14" l="1"/>
  <c r="T15" i="14"/>
  <c r="T23" i="14" s="1"/>
  <c r="U15" i="14"/>
  <c r="U23" i="14" s="1"/>
  <c r="V15" i="14"/>
  <c r="V23" i="14" s="1"/>
  <c r="W15" i="14"/>
  <c r="W23" i="14" s="1"/>
  <c r="X15" i="14"/>
  <c r="X23" i="14" s="1"/>
  <c r="Y15" i="14"/>
  <c r="Y23" i="14" s="1"/>
  <c r="Z15" i="14"/>
  <c r="Z23" i="14" s="1"/>
  <c r="AA15" i="14"/>
  <c r="AA23" i="14" s="1"/>
  <c r="AB15" i="14"/>
  <c r="AB23" i="14" s="1"/>
  <c r="AC15" i="14"/>
  <c r="AC23" i="14" s="1"/>
  <c r="AD15" i="14"/>
  <c r="AD23" i="14" s="1"/>
  <c r="E21" i="14" l="1"/>
  <c r="B23" i="16" l="1"/>
  <c r="D20" i="16"/>
  <c r="C20" i="16"/>
  <c r="B20" i="16"/>
  <c r="F15" i="14" l="1"/>
  <c r="B15" i="17" l="1"/>
  <c r="C33" i="16"/>
  <c r="C10" i="18" s="1"/>
  <c r="D33" i="16"/>
  <c r="D10" i="18" s="1"/>
  <c r="B33" i="16"/>
  <c r="B10" i="18" s="1"/>
  <c r="C23" i="16"/>
  <c r="D23" i="16"/>
  <c r="B8" i="18"/>
  <c r="C5" i="18"/>
  <c r="D5" i="18"/>
  <c r="C75" i="19"/>
  <c r="C77" i="16"/>
  <c r="C26" i="18" s="1"/>
  <c r="D77" i="16"/>
  <c r="D26" i="18" s="1"/>
  <c r="B77" i="16"/>
  <c r="B26" i="18" s="1"/>
  <c r="D83" i="19"/>
  <c r="E83" i="19"/>
  <c r="C27" i="7" s="1"/>
  <c r="D27" i="7" s="1"/>
  <c r="C83" i="19"/>
  <c r="D82" i="19"/>
  <c r="E82" i="19"/>
  <c r="C26" i="7" s="1"/>
  <c r="D26" i="7" s="1"/>
  <c r="C82" i="19"/>
  <c r="B68" i="16"/>
  <c r="B50" i="16"/>
  <c r="E81" i="19"/>
  <c r="C24" i="7" s="1"/>
  <c r="D24" i="7" s="1"/>
  <c r="E5" i="7"/>
  <c r="E6" i="7"/>
  <c r="D92" i="19"/>
  <c r="E92" i="19"/>
  <c r="C92" i="19"/>
  <c r="D78" i="19"/>
  <c r="E78" i="19"/>
  <c r="C21" i="7" s="1"/>
  <c r="D21" i="7" s="1"/>
  <c r="D79" i="19"/>
  <c r="E79" i="19"/>
  <c r="C22" i="7" s="1"/>
  <c r="D22" i="7" s="1"/>
  <c r="C79" i="19"/>
  <c r="C78" i="19"/>
  <c r="D76" i="19"/>
  <c r="E76" i="19"/>
  <c r="C76" i="19"/>
  <c r="E19" i="14"/>
  <c r="E20" i="14"/>
  <c r="E14" i="14"/>
  <c r="E74" i="19"/>
  <c r="C18" i="7" s="1"/>
  <c r="D18" i="7" s="1"/>
  <c r="C74" i="19"/>
  <c r="D87" i="19"/>
  <c r="E87" i="19"/>
  <c r="C30" i="7" s="1"/>
  <c r="D30" i="7" s="1"/>
  <c r="C87" i="19"/>
  <c r="C101" i="19"/>
  <c r="D101" i="19"/>
  <c r="E101" i="19"/>
  <c r="C102" i="19"/>
  <c r="D102" i="19"/>
  <c r="E102" i="19"/>
  <c r="C103" i="19"/>
  <c r="D103" i="19"/>
  <c r="E103" i="19"/>
  <c r="C104" i="19"/>
  <c r="D104" i="19"/>
  <c r="E104" i="19"/>
  <c r="D100" i="19"/>
  <c r="E100" i="19"/>
  <c r="C100" i="19"/>
  <c r="D95" i="19"/>
  <c r="E95" i="19"/>
  <c r="D96" i="19"/>
  <c r="E96" i="19"/>
  <c r="D97" i="19"/>
  <c r="E97" i="19"/>
  <c r="D98" i="19"/>
  <c r="E98" i="19"/>
  <c r="C96" i="19"/>
  <c r="C97" i="19"/>
  <c r="C98" i="19"/>
  <c r="C95" i="19"/>
  <c r="D86" i="19"/>
  <c r="E86" i="19"/>
  <c r="C29" i="7" s="1"/>
  <c r="D29" i="7" s="1"/>
  <c r="D89" i="19"/>
  <c r="E89" i="19"/>
  <c r="C31" i="7" s="1"/>
  <c r="D31" i="7" s="1"/>
  <c r="D90" i="19"/>
  <c r="E90" i="19"/>
  <c r="C32" i="7" s="1"/>
  <c r="D32" i="7" s="1"/>
  <c r="D91" i="19"/>
  <c r="E91" i="19"/>
  <c r="C33" i="7" s="1"/>
  <c r="D33" i="7" s="1"/>
  <c r="C91" i="19"/>
  <c r="C90" i="19"/>
  <c r="C89" i="19"/>
  <c r="C86" i="19"/>
  <c r="D71" i="19"/>
  <c r="E71" i="19"/>
  <c r="C15" i="7" s="1"/>
  <c r="D15" i="7" s="1"/>
  <c r="D72" i="19"/>
  <c r="E72" i="19"/>
  <c r="C16" i="7" s="1"/>
  <c r="D16" i="7" s="1"/>
  <c r="D73" i="19"/>
  <c r="E73" i="19"/>
  <c r="C17" i="7" s="1"/>
  <c r="D17" i="7" s="1"/>
  <c r="D75" i="19"/>
  <c r="E75" i="19"/>
  <c r="C19" i="7" s="1"/>
  <c r="D19" i="7" s="1"/>
  <c r="D77" i="19"/>
  <c r="E77" i="19"/>
  <c r="C20" i="7" s="1"/>
  <c r="D20" i="7" s="1"/>
  <c r="D80" i="19"/>
  <c r="E80" i="19"/>
  <c r="C23" i="7" s="1"/>
  <c r="D23" i="7" s="1"/>
  <c r="D81" i="19"/>
  <c r="C81" i="19"/>
  <c r="C80" i="19"/>
  <c r="C77" i="19"/>
  <c r="C73" i="19"/>
  <c r="C72" i="19"/>
  <c r="C71" i="19"/>
  <c r="AG74" i="25"/>
  <c r="AG75" i="25" s="1"/>
  <c r="AF74" i="25"/>
  <c r="AF75" i="25" s="1"/>
  <c r="AE74" i="25"/>
  <c r="AE75" i="25" s="1"/>
  <c r="AD74" i="25"/>
  <c r="AD75" i="25" s="1"/>
  <c r="AC74" i="25"/>
  <c r="AC75" i="25" s="1"/>
  <c r="AB74" i="25"/>
  <c r="AB75" i="25" s="1"/>
  <c r="AA74" i="25"/>
  <c r="AA75" i="25" s="1"/>
  <c r="Z74" i="25"/>
  <c r="Z75" i="25" s="1"/>
  <c r="Y74" i="25"/>
  <c r="Y75" i="25" s="1"/>
  <c r="X74" i="25"/>
  <c r="X75" i="25" s="1"/>
  <c r="S74" i="25"/>
  <c r="S75" i="25" s="1"/>
  <c r="R74" i="25"/>
  <c r="R75" i="25" s="1"/>
  <c r="Q74" i="25"/>
  <c r="Q75" i="25" s="1"/>
  <c r="P74" i="25"/>
  <c r="P75" i="25" s="1"/>
  <c r="O74" i="25"/>
  <c r="O75" i="25" s="1"/>
  <c r="N74" i="25"/>
  <c r="M74" i="25"/>
  <c r="M75" i="25" s="1"/>
  <c r="L74" i="25"/>
  <c r="L75" i="25" s="1"/>
  <c r="K74" i="25"/>
  <c r="K75" i="25" s="1"/>
  <c r="J74" i="25"/>
  <c r="J75" i="25" s="1"/>
  <c r="I74" i="25"/>
  <c r="I75" i="25" s="1"/>
  <c r="H74" i="25"/>
  <c r="G74" i="25"/>
  <c r="G75" i="25" s="1"/>
  <c r="F74" i="25"/>
  <c r="F75" i="25" s="1"/>
  <c r="E74" i="25"/>
  <c r="E75" i="25" s="1"/>
  <c r="D74" i="25"/>
  <c r="D75" i="25" s="1"/>
  <c r="C74" i="25"/>
  <c r="C75" i="25" s="1"/>
  <c r="W73" i="25"/>
  <c r="V73" i="25"/>
  <c r="U73" i="25"/>
  <c r="T73" i="25"/>
  <c r="W72" i="25"/>
  <c r="V72" i="25"/>
  <c r="U72" i="25"/>
  <c r="T72" i="25"/>
  <c r="AG68" i="25"/>
  <c r="AF68" i="25"/>
  <c r="AE68" i="25"/>
  <c r="AD68" i="25"/>
  <c r="AC68" i="25"/>
  <c r="AB68" i="25"/>
  <c r="AA68" i="25"/>
  <c r="Z68" i="25"/>
  <c r="Y68" i="25"/>
  <c r="X68" i="25"/>
  <c r="S68" i="25"/>
  <c r="R68" i="25"/>
  <c r="Q68" i="25"/>
  <c r="P68" i="25"/>
  <c r="O68" i="25"/>
  <c r="N68" i="25"/>
  <c r="M68" i="25"/>
  <c r="L68" i="25"/>
  <c r="K68" i="25"/>
  <c r="J68" i="25"/>
  <c r="I68" i="25"/>
  <c r="H68" i="25"/>
  <c r="G68" i="25"/>
  <c r="F68" i="25"/>
  <c r="E68" i="25"/>
  <c r="D68" i="25"/>
  <c r="C68" i="25"/>
  <c r="AG67" i="25"/>
  <c r="AF67" i="25"/>
  <c r="AE67" i="25"/>
  <c r="AD67" i="25"/>
  <c r="AC67" i="25"/>
  <c r="AB67" i="25"/>
  <c r="AA67" i="25"/>
  <c r="Z67" i="25"/>
  <c r="Y67" i="25"/>
  <c r="X67" i="25"/>
  <c r="S67" i="25"/>
  <c r="R67" i="25"/>
  <c r="Q67" i="25"/>
  <c r="P67" i="25"/>
  <c r="O67" i="25"/>
  <c r="N67" i="25"/>
  <c r="M67" i="25"/>
  <c r="L67" i="25"/>
  <c r="K67" i="25"/>
  <c r="J67" i="25"/>
  <c r="I67" i="25"/>
  <c r="H67" i="25"/>
  <c r="G67" i="25"/>
  <c r="F67" i="25"/>
  <c r="E67" i="25"/>
  <c r="D67" i="25"/>
  <c r="C67" i="25"/>
  <c r="AG66" i="25"/>
  <c r="AF66" i="25"/>
  <c r="AE66" i="25"/>
  <c r="AD66" i="25"/>
  <c r="AC66" i="25"/>
  <c r="AB66" i="25"/>
  <c r="AA66" i="25"/>
  <c r="Z66" i="25"/>
  <c r="Y66" i="25"/>
  <c r="X66" i="25"/>
  <c r="S66" i="25"/>
  <c r="R66" i="25"/>
  <c r="Q66" i="25"/>
  <c r="P66" i="25"/>
  <c r="O66" i="25"/>
  <c r="N66" i="25"/>
  <c r="M66" i="25"/>
  <c r="L66" i="25"/>
  <c r="K66" i="25"/>
  <c r="J66" i="25"/>
  <c r="I66" i="25"/>
  <c r="H66" i="25"/>
  <c r="G66" i="25"/>
  <c r="F66" i="25"/>
  <c r="E66" i="25"/>
  <c r="D66" i="25"/>
  <c r="C66" i="25"/>
  <c r="AG65" i="25"/>
  <c r="AF65" i="25"/>
  <c r="AE65" i="25"/>
  <c r="AD65" i="25"/>
  <c r="AC65" i="25"/>
  <c r="AB65" i="25"/>
  <c r="AA65" i="25"/>
  <c r="Z65" i="25"/>
  <c r="Y65" i="25"/>
  <c r="X65" i="25"/>
  <c r="S65" i="25"/>
  <c r="R65" i="25"/>
  <c r="Q65" i="25"/>
  <c r="P65" i="25"/>
  <c r="O65" i="25"/>
  <c r="N65" i="25"/>
  <c r="M65" i="25"/>
  <c r="L65" i="25"/>
  <c r="K65" i="25"/>
  <c r="J65" i="25"/>
  <c r="I65" i="25"/>
  <c r="H65" i="25"/>
  <c r="G65" i="25"/>
  <c r="F65" i="25"/>
  <c r="E65" i="25"/>
  <c r="D65" i="25"/>
  <c r="C65" i="25"/>
  <c r="AG64" i="25"/>
  <c r="AF64" i="25"/>
  <c r="AE64" i="25"/>
  <c r="AD64" i="25"/>
  <c r="AC64" i="25"/>
  <c r="AB64" i="25"/>
  <c r="AA64" i="25"/>
  <c r="Z64" i="25"/>
  <c r="Y64" i="25"/>
  <c r="X64" i="25"/>
  <c r="S64" i="25"/>
  <c r="R64" i="25"/>
  <c r="Q64" i="25"/>
  <c r="P64" i="25"/>
  <c r="O64" i="25"/>
  <c r="N64" i="25"/>
  <c r="M64" i="25"/>
  <c r="L64" i="25"/>
  <c r="K64" i="25"/>
  <c r="J64" i="25"/>
  <c r="I64" i="25"/>
  <c r="H64" i="25"/>
  <c r="G64" i="25"/>
  <c r="F64" i="25"/>
  <c r="E64" i="25"/>
  <c r="D64" i="25"/>
  <c r="C64" i="25"/>
  <c r="AG61" i="25"/>
  <c r="AF61" i="25"/>
  <c r="AE61" i="25"/>
  <c r="AD61" i="25"/>
  <c r="AC61" i="25"/>
  <c r="AB61" i="25"/>
  <c r="AA61" i="25"/>
  <c r="Z61" i="25"/>
  <c r="Y61" i="25"/>
  <c r="X61" i="25"/>
  <c r="S61" i="25"/>
  <c r="R61" i="25"/>
  <c r="Q61" i="25"/>
  <c r="P61" i="25"/>
  <c r="O61" i="25"/>
  <c r="N61" i="25"/>
  <c r="M61" i="25"/>
  <c r="L61" i="25"/>
  <c r="K61" i="25"/>
  <c r="J61" i="25"/>
  <c r="I61" i="25"/>
  <c r="H61" i="25"/>
  <c r="G61" i="25"/>
  <c r="F61" i="25"/>
  <c r="E61" i="25"/>
  <c r="D61" i="25"/>
  <c r="C61" i="25"/>
  <c r="AG59" i="25"/>
  <c r="AF59" i="25"/>
  <c r="AE59" i="25"/>
  <c r="AD59" i="25"/>
  <c r="AC59" i="25"/>
  <c r="AB59" i="25"/>
  <c r="AA59" i="25"/>
  <c r="Z59" i="25"/>
  <c r="Y59" i="25"/>
  <c r="X59" i="25"/>
  <c r="S59" i="25"/>
  <c r="R59" i="25"/>
  <c r="Q59" i="25"/>
  <c r="P59" i="25"/>
  <c r="O59" i="25"/>
  <c r="N59" i="25"/>
  <c r="M59" i="25"/>
  <c r="L59" i="25"/>
  <c r="K59" i="25"/>
  <c r="J59" i="25"/>
  <c r="I59" i="25"/>
  <c r="H59" i="25"/>
  <c r="G59" i="25"/>
  <c r="F59" i="25"/>
  <c r="E59" i="25"/>
  <c r="D59" i="25"/>
  <c r="C59" i="25"/>
  <c r="AG58" i="25"/>
  <c r="AF58" i="25"/>
  <c r="AE58" i="25"/>
  <c r="AD58" i="25"/>
  <c r="AC58" i="25"/>
  <c r="AB58" i="25"/>
  <c r="AA58" i="25"/>
  <c r="Z58" i="25"/>
  <c r="Y58" i="25"/>
  <c r="X58" i="25"/>
  <c r="S58" i="25"/>
  <c r="R58" i="25"/>
  <c r="Q58" i="25"/>
  <c r="P58" i="25"/>
  <c r="O58" i="25"/>
  <c r="N58" i="25"/>
  <c r="M58" i="25"/>
  <c r="L58" i="25"/>
  <c r="K58" i="25"/>
  <c r="J58" i="25"/>
  <c r="I58" i="25"/>
  <c r="H58" i="25"/>
  <c r="G58" i="25"/>
  <c r="F58" i="25"/>
  <c r="E58" i="25"/>
  <c r="D58" i="25"/>
  <c r="C58" i="25"/>
  <c r="AG57" i="25"/>
  <c r="AF57" i="25"/>
  <c r="AE57" i="25"/>
  <c r="AD57" i="25"/>
  <c r="AC57" i="25"/>
  <c r="AB57" i="25"/>
  <c r="AA57" i="25"/>
  <c r="Z57" i="25"/>
  <c r="Y57" i="25"/>
  <c r="X57" i="25"/>
  <c r="S57" i="25"/>
  <c r="R57" i="25"/>
  <c r="Q57" i="25"/>
  <c r="P57" i="25"/>
  <c r="O57" i="25"/>
  <c r="N57" i="25"/>
  <c r="M57" i="25"/>
  <c r="L57" i="25"/>
  <c r="K57" i="25"/>
  <c r="J57" i="25"/>
  <c r="I57" i="25"/>
  <c r="H57" i="25"/>
  <c r="G57" i="25"/>
  <c r="F57" i="25"/>
  <c r="E57" i="25"/>
  <c r="D57" i="25"/>
  <c r="C57" i="25"/>
  <c r="AG56" i="25"/>
  <c r="AF56" i="25"/>
  <c r="AE56" i="25"/>
  <c r="AD56" i="25"/>
  <c r="AC56" i="25"/>
  <c r="AB56" i="25"/>
  <c r="AA56" i="25"/>
  <c r="Z56" i="25"/>
  <c r="Y56" i="25"/>
  <c r="X56" i="25"/>
  <c r="S56" i="25"/>
  <c r="R56" i="25"/>
  <c r="Q56" i="25"/>
  <c r="P56" i="25"/>
  <c r="O56" i="25"/>
  <c r="N56" i="25"/>
  <c r="M56" i="25"/>
  <c r="L56" i="25"/>
  <c r="K56" i="25"/>
  <c r="J56" i="25"/>
  <c r="I56" i="25"/>
  <c r="H56" i="25"/>
  <c r="G56" i="25"/>
  <c r="F56" i="25"/>
  <c r="E56" i="25"/>
  <c r="D56" i="25"/>
  <c r="C56" i="25"/>
  <c r="AG55" i="25"/>
  <c r="AF55" i="25"/>
  <c r="AE55" i="25"/>
  <c r="AD55" i="25"/>
  <c r="AC55" i="25"/>
  <c r="AB55" i="25"/>
  <c r="AA55" i="25"/>
  <c r="Z55" i="25"/>
  <c r="Y55" i="25"/>
  <c r="X55" i="25"/>
  <c r="S55" i="25"/>
  <c r="R55" i="25"/>
  <c r="Q55" i="25"/>
  <c r="P55" i="25"/>
  <c r="O55" i="25"/>
  <c r="N55" i="25"/>
  <c r="M55" i="25"/>
  <c r="L55" i="25"/>
  <c r="K55" i="25"/>
  <c r="J55" i="25"/>
  <c r="I55" i="25"/>
  <c r="H55" i="25"/>
  <c r="G55" i="25"/>
  <c r="F55" i="25"/>
  <c r="E55" i="25"/>
  <c r="D55" i="25"/>
  <c r="C55" i="25"/>
  <c r="AG51" i="25"/>
  <c r="AF51" i="25"/>
  <c r="AE51" i="25"/>
  <c r="AD51" i="25"/>
  <c r="AC51" i="25"/>
  <c r="AB51" i="25"/>
  <c r="AA51" i="25"/>
  <c r="Z51" i="25"/>
  <c r="Y51" i="25"/>
  <c r="X51" i="25"/>
  <c r="S51" i="25"/>
  <c r="R51" i="25"/>
  <c r="Q51" i="25"/>
  <c r="P51" i="25"/>
  <c r="O51" i="25"/>
  <c r="N51" i="25"/>
  <c r="M51" i="25"/>
  <c r="L51" i="25"/>
  <c r="K51" i="25"/>
  <c r="J51" i="25"/>
  <c r="I51" i="25"/>
  <c r="H51" i="25"/>
  <c r="G51" i="25"/>
  <c r="F51" i="25"/>
  <c r="E51" i="25"/>
  <c r="D51" i="25"/>
  <c r="C51" i="25"/>
  <c r="AG50" i="25"/>
  <c r="AF50" i="25"/>
  <c r="AE50" i="25"/>
  <c r="AD50" i="25"/>
  <c r="AC50" i="25"/>
  <c r="AB50" i="25"/>
  <c r="AA50" i="25"/>
  <c r="Z50" i="25"/>
  <c r="Y50" i="25"/>
  <c r="X50" i="25"/>
  <c r="S50" i="25"/>
  <c r="R50" i="25"/>
  <c r="Q50" i="25"/>
  <c r="P50" i="25"/>
  <c r="O50" i="25"/>
  <c r="N50" i="25"/>
  <c r="M50" i="25"/>
  <c r="L50" i="25"/>
  <c r="K50" i="25"/>
  <c r="J50" i="25"/>
  <c r="I50" i="25"/>
  <c r="H50" i="25"/>
  <c r="G50" i="25"/>
  <c r="F50" i="25"/>
  <c r="E50" i="25"/>
  <c r="D50" i="25"/>
  <c r="C50" i="25"/>
  <c r="AG49" i="25"/>
  <c r="AF49" i="25"/>
  <c r="AE49" i="25"/>
  <c r="AD49" i="25"/>
  <c r="AC49" i="25"/>
  <c r="AB49" i="25"/>
  <c r="AA49" i="25"/>
  <c r="Z49" i="25"/>
  <c r="Y49" i="25"/>
  <c r="X49" i="25"/>
  <c r="S49" i="25"/>
  <c r="R49" i="25"/>
  <c r="Q49" i="25"/>
  <c r="P49" i="25"/>
  <c r="O49" i="25"/>
  <c r="N49" i="25"/>
  <c r="M49" i="25"/>
  <c r="L49" i="25"/>
  <c r="K49" i="25"/>
  <c r="J49" i="25"/>
  <c r="I49" i="25"/>
  <c r="H49" i="25"/>
  <c r="G49" i="25"/>
  <c r="F49" i="25"/>
  <c r="E49" i="25"/>
  <c r="D49" i="25"/>
  <c r="C49" i="25"/>
  <c r="AG48" i="25"/>
  <c r="AF48" i="25"/>
  <c r="AE48" i="25"/>
  <c r="AD48" i="25"/>
  <c r="AC48" i="25"/>
  <c r="AB48" i="25"/>
  <c r="AA48" i="25"/>
  <c r="Z48" i="25"/>
  <c r="Y48" i="25"/>
  <c r="X48" i="25"/>
  <c r="S48" i="25"/>
  <c r="R48" i="25"/>
  <c r="Q48" i="25"/>
  <c r="P48" i="25"/>
  <c r="O48" i="25"/>
  <c r="N48" i="25"/>
  <c r="M48" i="25"/>
  <c r="L48" i="25"/>
  <c r="K48" i="25"/>
  <c r="J48" i="25"/>
  <c r="I48" i="25"/>
  <c r="H48" i="25"/>
  <c r="G48" i="25"/>
  <c r="F48" i="25"/>
  <c r="E48" i="25"/>
  <c r="D48" i="25"/>
  <c r="C48" i="25"/>
  <c r="AG47" i="25"/>
  <c r="AF47" i="25"/>
  <c r="AE47" i="25"/>
  <c r="AD47" i="25"/>
  <c r="AC47" i="25"/>
  <c r="AB47" i="25"/>
  <c r="AA47" i="25"/>
  <c r="Z47" i="25"/>
  <c r="Y47" i="25"/>
  <c r="X47" i="25"/>
  <c r="S47" i="25"/>
  <c r="R47" i="25"/>
  <c r="Q47" i="25"/>
  <c r="P47" i="25"/>
  <c r="O47" i="25"/>
  <c r="N47" i="25"/>
  <c r="M47" i="25"/>
  <c r="L47" i="25"/>
  <c r="K47" i="25"/>
  <c r="J47" i="25"/>
  <c r="I47" i="25"/>
  <c r="H47" i="25"/>
  <c r="G47" i="25"/>
  <c r="F47" i="25"/>
  <c r="E47" i="25"/>
  <c r="D47" i="25"/>
  <c r="C47" i="25"/>
  <c r="AG45" i="25"/>
  <c r="AF45" i="25"/>
  <c r="AE45" i="25"/>
  <c r="AD45" i="25"/>
  <c r="AC45" i="25"/>
  <c r="AB45" i="25"/>
  <c r="AA45" i="25"/>
  <c r="Z45" i="25"/>
  <c r="Y45" i="25"/>
  <c r="X45" i="25"/>
  <c r="S45" i="25"/>
  <c r="R45" i="25"/>
  <c r="Q45" i="25"/>
  <c r="P45" i="25"/>
  <c r="O45" i="25"/>
  <c r="N45" i="25"/>
  <c r="M45" i="25"/>
  <c r="L45" i="25"/>
  <c r="K45" i="25"/>
  <c r="J45" i="25"/>
  <c r="I45" i="25"/>
  <c r="H45" i="25"/>
  <c r="G45" i="25"/>
  <c r="F45" i="25"/>
  <c r="E45" i="25"/>
  <c r="D45" i="25"/>
  <c r="C45" i="25"/>
  <c r="AG44" i="25"/>
  <c r="AF44" i="25"/>
  <c r="AE44" i="25"/>
  <c r="AD44" i="25"/>
  <c r="AC44" i="25"/>
  <c r="AB44" i="25"/>
  <c r="AA44" i="25"/>
  <c r="Z44" i="25"/>
  <c r="Y44" i="25"/>
  <c r="X44" i="25"/>
  <c r="S44" i="25"/>
  <c r="R44" i="25"/>
  <c r="Q44" i="25"/>
  <c r="P44" i="25"/>
  <c r="O44" i="25"/>
  <c r="N44" i="25"/>
  <c r="M44" i="25"/>
  <c r="L44" i="25"/>
  <c r="K44" i="25"/>
  <c r="J44" i="25"/>
  <c r="I44" i="25"/>
  <c r="H44" i="25"/>
  <c r="G44" i="25"/>
  <c r="F44" i="25"/>
  <c r="E44" i="25"/>
  <c r="D44" i="25"/>
  <c r="C44" i="25"/>
  <c r="AG43" i="25"/>
  <c r="AF43" i="25"/>
  <c r="AE43" i="25"/>
  <c r="AD43" i="25"/>
  <c r="AC43" i="25"/>
  <c r="AB43" i="25"/>
  <c r="AA43" i="25"/>
  <c r="Z43" i="25"/>
  <c r="Y43" i="25"/>
  <c r="X43" i="25"/>
  <c r="S43" i="25"/>
  <c r="R43" i="25"/>
  <c r="Q43" i="25"/>
  <c r="P43" i="25"/>
  <c r="O43" i="25"/>
  <c r="N43" i="25"/>
  <c r="M43" i="25"/>
  <c r="L43" i="25"/>
  <c r="K43" i="25"/>
  <c r="J43" i="25"/>
  <c r="I43" i="25"/>
  <c r="H43" i="25"/>
  <c r="G43" i="25"/>
  <c r="F43" i="25"/>
  <c r="E43" i="25"/>
  <c r="D43" i="25"/>
  <c r="C43" i="25"/>
  <c r="AG42" i="25"/>
  <c r="AF42" i="25"/>
  <c r="AE42" i="25"/>
  <c r="AD42" i="25"/>
  <c r="AC42" i="25"/>
  <c r="AB42" i="25"/>
  <c r="AA42" i="25"/>
  <c r="Z42" i="25"/>
  <c r="Y42" i="25"/>
  <c r="X42" i="25"/>
  <c r="S42" i="25"/>
  <c r="R42" i="25"/>
  <c r="Q42" i="25"/>
  <c r="P42" i="25"/>
  <c r="O42" i="25"/>
  <c r="N42" i="25"/>
  <c r="M42" i="25"/>
  <c r="L42" i="25"/>
  <c r="K42" i="25"/>
  <c r="J42" i="25"/>
  <c r="I42" i="25"/>
  <c r="H42" i="25"/>
  <c r="G42" i="25"/>
  <c r="F42" i="25"/>
  <c r="E42" i="25"/>
  <c r="D42" i="25"/>
  <c r="C42" i="25"/>
  <c r="AG41" i="25"/>
  <c r="AF41" i="25"/>
  <c r="AE41" i="25"/>
  <c r="AD41" i="25"/>
  <c r="AC41" i="25"/>
  <c r="AB41" i="25"/>
  <c r="AA41" i="25"/>
  <c r="Z41" i="25"/>
  <c r="Y41" i="25"/>
  <c r="X41" i="25"/>
  <c r="S41" i="25"/>
  <c r="R41" i="25"/>
  <c r="Q41" i="25"/>
  <c r="P41" i="25"/>
  <c r="O41" i="25"/>
  <c r="N41" i="25"/>
  <c r="M41" i="25"/>
  <c r="L41" i="25"/>
  <c r="K41" i="25"/>
  <c r="J41" i="25"/>
  <c r="I41" i="25"/>
  <c r="H41" i="25"/>
  <c r="G41" i="25"/>
  <c r="F41" i="25"/>
  <c r="E41" i="25"/>
  <c r="D41" i="25"/>
  <c r="C41" i="25"/>
  <c r="AG40" i="25"/>
  <c r="AF40" i="25"/>
  <c r="AE40" i="25"/>
  <c r="AD40" i="25"/>
  <c r="AC40" i="25"/>
  <c r="AB40" i="25"/>
  <c r="AA40" i="25"/>
  <c r="Z40" i="25"/>
  <c r="Y40" i="25"/>
  <c r="X40" i="25"/>
  <c r="S40" i="25"/>
  <c r="R40" i="25"/>
  <c r="Q40" i="25"/>
  <c r="P40" i="25"/>
  <c r="O40" i="25"/>
  <c r="N40" i="25"/>
  <c r="M40" i="25"/>
  <c r="L40" i="25"/>
  <c r="K40" i="25"/>
  <c r="J40" i="25"/>
  <c r="I40" i="25"/>
  <c r="H40" i="25"/>
  <c r="G40" i="25"/>
  <c r="F40" i="25"/>
  <c r="E40" i="25"/>
  <c r="D40" i="25"/>
  <c r="C40" i="25"/>
  <c r="AG39" i="25"/>
  <c r="AF39" i="25"/>
  <c r="AE39" i="25"/>
  <c r="AD39" i="25"/>
  <c r="AC39" i="25"/>
  <c r="AB39" i="25"/>
  <c r="AA39" i="25"/>
  <c r="Z39" i="25"/>
  <c r="Y39" i="25"/>
  <c r="X39" i="25"/>
  <c r="S39" i="25"/>
  <c r="R39" i="25"/>
  <c r="Q39" i="25"/>
  <c r="P39" i="25"/>
  <c r="O39" i="25"/>
  <c r="N39" i="25"/>
  <c r="M39" i="25"/>
  <c r="L39" i="25"/>
  <c r="K39" i="25"/>
  <c r="J39" i="25"/>
  <c r="I39" i="25"/>
  <c r="H39" i="25"/>
  <c r="G39" i="25"/>
  <c r="F39" i="25"/>
  <c r="E39" i="25"/>
  <c r="D39" i="25"/>
  <c r="C39" i="25"/>
  <c r="AG38" i="25"/>
  <c r="AF38" i="25"/>
  <c r="AE38" i="25"/>
  <c r="AD38" i="25"/>
  <c r="AC38" i="25"/>
  <c r="AB38" i="25"/>
  <c r="AA38" i="25"/>
  <c r="Z38" i="25"/>
  <c r="Y38" i="25"/>
  <c r="X38" i="25"/>
  <c r="S38" i="25"/>
  <c r="R38" i="25"/>
  <c r="Q38" i="25"/>
  <c r="P38" i="25"/>
  <c r="O38" i="25"/>
  <c r="N38" i="25"/>
  <c r="M38" i="25"/>
  <c r="L38" i="25"/>
  <c r="K38" i="25"/>
  <c r="J38" i="25"/>
  <c r="I38" i="25"/>
  <c r="H38" i="25"/>
  <c r="G38" i="25"/>
  <c r="F38" i="25"/>
  <c r="E38" i="25"/>
  <c r="D38" i="25"/>
  <c r="C38" i="25"/>
  <c r="AG37" i="25"/>
  <c r="AF37" i="25"/>
  <c r="AE37" i="25"/>
  <c r="AD37" i="25"/>
  <c r="AC37" i="25"/>
  <c r="AB37" i="25"/>
  <c r="AA37" i="25"/>
  <c r="Z37" i="25"/>
  <c r="Y37" i="25"/>
  <c r="X37" i="25"/>
  <c r="S37" i="25"/>
  <c r="R37" i="25"/>
  <c r="Q37" i="25"/>
  <c r="P37" i="25"/>
  <c r="O37" i="25"/>
  <c r="N37" i="25"/>
  <c r="M37" i="25"/>
  <c r="L37" i="25"/>
  <c r="K37" i="25"/>
  <c r="J37" i="25"/>
  <c r="I37" i="25"/>
  <c r="H37" i="25"/>
  <c r="G37" i="25"/>
  <c r="F37" i="25"/>
  <c r="E37" i="25"/>
  <c r="D37" i="25"/>
  <c r="C37" i="25"/>
  <c r="V36" i="25"/>
  <c r="U36" i="25"/>
  <c r="T36" i="25"/>
  <c r="AG31" i="25"/>
  <c r="AG32" i="25" s="1"/>
  <c r="AF31" i="25"/>
  <c r="AF32" i="25" s="1"/>
  <c r="AE31" i="25"/>
  <c r="AE32" i="25" s="1"/>
  <c r="AD31" i="25"/>
  <c r="AD32" i="25" s="1"/>
  <c r="AC31" i="25"/>
  <c r="AC32" i="25" s="1"/>
  <c r="AB31" i="25"/>
  <c r="AB32" i="25" s="1"/>
  <c r="AA31" i="25"/>
  <c r="AA32" i="25" s="1"/>
  <c r="Z31" i="25"/>
  <c r="Z32" i="25" s="1"/>
  <c r="Y31" i="25"/>
  <c r="Y32" i="25" s="1"/>
  <c r="X31" i="25"/>
  <c r="X32" i="25" s="1"/>
  <c r="S31" i="25"/>
  <c r="S32" i="25" s="1"/>
  <c r="R31" i="25"/>
  <c r="R32" i="25" s="1"/>
  <c r="Q31" i="25"/>
  <c r="Q32" i="25" s="1"/>
  <c r="P31" i="25"/>
  <c r="P32" i="25" s="1"/>
  <c r="O31" i="25"/>
  <c r="O32" i="25" s="1"/>
  <c r="N31" i="25"/>
  <c r="N32" i="25" s="1"/>
  <c r="M31" i="25"/>
  <c r="M32" i="25" s="1"/>
  <c r="L31" i="25"/>
  <c r="L32" i="25" s="1"/>
  <c r="K31" i="25"/>
  <c r="K32" i="25" s="1"/>
  <c r="J31" i="25"/>
  <c r="J32" i="25" s="1"/>
  <c r="I31" i="25"/>
  <c r="H31" i="25"/>
  <c r="H32" i="25" s="1"/>
  <c r="G31" i="25"/>
  <c r="G32" i="25" s="1"/>
  <c r="F31" i="25"/>
  <c r="F32" i="25" s="1"/>
  <c r="E31" i="25"/>
  <c r="E32" i="25" s="1"/>
  <c r="D31" i="25"/>
  <c r="C31" i="25"/>
  <c r="C32" i="25" s="1"/>
  <c r="W30" i="25"/>
  <c r="V30" i="25"/>
  <c r="U30" i="25"/>
  <c r="T30" i="25"/>
  <c r="W29" i="25"/>
  <c r="V29" i="25"/>
  <c r="U29" i="25"/>
  <c r="T29" i="25"/>
  <c r="W28" i="25"/>
  <c r="V28" i="25"/>
  <c r="U28" i="25"/>
  <c r="T28" i="25"/>
  <c r="W27" i="25"/>
  <c r="V27" i="25"/>
  <c r="U27" i="25"/>
  <c r="T27" i="25"/>
  <c r="W26" i="25"/>
  <c r="V26" i="25"/>
  <c r="U26" i="25"/>
  <c r="T26" i="25"/>
  <c r="W25" i="25"/>
  <c r="V25" i="25"/>
  <c r="U25" i="25"/>
  <c r="T25" i="25"/>
  <c r="W24" i="25"/>
  <c r="V24" i="25"/>
  <c r="U24" i="25"/>
  <c r="T24" i="25"/>
  <c r="W20" i="25"/>
  <c r="V20" i="25"/>
  <c r="U20" i="25"/>
  <c r="T20" i="25"/>
  <c r="W19" i="25"/>
  <c r="V19" i="25"/>
  <c r="U19" i="25"/>
  <c r="T19" i="25"/>
  <c r="W18" i="25"/>
  <c r="V18" i="25"/>
  <c r="U18" i="25"/>
  <c r="T18" i="25"/>
  <c r="W17" i="25"/>
  <c r="V17" i="25"/>
  <c r="U17" i="25"/>
  <c r="T17" i="25"/>
  <c r="AG16" i="25"/>
  <c r="AG21" i="25" s="1"/>
  <c r="AF16" i="25"/>
  <c r="AF21" i="25" s="1"/>
  <c r="AE16" i="25"/>
  <c r="AE21" i="25" s="1"/>
  <c r="AD16" i="25"/>
  <c r="AD21" i="25" s="1"/>
  <c r="AC16" i="25"/>
  <c r="AC21" i="25" s="1"/>
  <c r="AB16" i="25"/>
  <c r="AB21" i="25" s="1"/>
  <c r="AA16" i="25"/>
  <c r="AA21" i="25" s="1"/>
  <c r="Z16" i="25"/>
  <c r="Z21" i="25" s="1"/>
  <c r="Y16" i="25"/>
  <c r="Y21" i="25" s="1"/>
  <c r="X16" i="25"/>
  <c r="X21" i="25" s="1"/>
  <c r="S16" i="25"/>
  <c r="S21" i="25" s="1"/>
  <c r="R16" i="25"/>
  <c r="R21" i="25" s="1"/>
  <c r="Q16" i="25"/>
  <c r="Q21" i="25" s="1"/>
  <c r="P16" i="25"/>
  <c r="P21" i="25" s="1"/>
  <c r="O16" i="25"/>
  <c r="O21" i="25" s="1"/>
  <c r="N16" i="25"/>
  <c r="N21" i="25" s="1"/>
  <c r="M16" i="25"/>
  <c r="M21" i="25" s="1"/>
  <c r="L16" i="25"/>
  <c r="K16" i="25"/>
  <c r="J16" i="25"/>
  <c r="J21" i="25" s="1"/>
  <c r="I16" i="25"/>
  <c r="I21" i="25" s="1"/>
  <c r="H16" i="25"/>
  <c r="H21" i="25" s="1"/>
  <c r="G16" i="25"/>
  <c r="G21" i="25" s="1"/>
  <c r="F16" i="25"/>
  <c r="F21" i="25" s="1"/>
  <c r="E16" i="25"/>
  <c r="D16" i="25"/>
  <c r="D21" i="25" s="1"/>
  <c r="C16" i="25"/>
  <c r="C21" i="25" s="1"/>
  <c r="W13" i="25"/>
  <c r="V13" i="25"/>
  <c r="U13" i="25"/>
  <c r="T13" i="25"/>
  <c r="W12" i="25"/>
  <c r="V12" i="25"/>
  <c r="U12" i="25"/>
  <c r="T12" i="25"/>
  <c r="W11" i="25"/>
  <c r="V11" i="25"/>
  <c r="U11" i="25"/>
  <c r="T11" i="25"/>
  <c r="W10" i="25"/>
  <c r="V10" i="25"/>
  <c r="U10" i="25"/>
  <c r="T10" i="25"/>
  <c r="AG9" i="25"/>
  <c r="AG14" i="25" s="1"/>
  <c r="AF9" i="25"/>
  <c r="AF14" i="25" s="1"/>
  <c r="AE9" i="25"/>
  <c r="AE14" i="25" s="1"/>
  <c r="AD9" i="25"/>
  <c r="AD14" i="25" s="1"/>
  <c r="AC9" i="25"/>
  <c r="AC14" i="25" s="1"/>
  <c r="AB9" i="25"/>
  <c r="AB14" i="25" s="1"/>
  <c r="AA9" i="25"/>
  <c r="AA14" i="25" s="1"/>
  <c r="Z9" i="25"/>
  <c r="Z14" i="25" s="1"/>
  <c r="Y9" i="25"/>
  <c r="Y14" i="25" s="1"/>
  <c r="X9" i="25"/>
  <c r="X14" i="25" s="1"/>
  <c r="S9" i="25"/>
  <c r="S14" i="25" s="1"/>
  <c r="R9" i="25"/>
  <c r="R14" i="25" s="1"/>
  <c r="Q9" i="25"/>
  <c r="Q14" i="25" s="1"/>
  <c r="P9" i="25"/>
  <c r="O9" i="25"/>
  <c r="N9" i="25"/>
  <c r="N14" i="25" s="1"/>
  <c r="M9" i="25"/>
  <c r="M14" i="25" s="1"/>
  <c r="L9" i="25"/>
  <c r="L14" i="25" s="1"/>
  <c r="K9" i="25"/>
  <c r="K14" i="25" s="1"/>
  <c r="J9" i="25"/>
  <c r="J14" i="25" s="1"/>
  <c r="I9" i="25"/>
  <c r="I14" i="25" s="1"/>
  <c r="H9" i="25"/>
  <c r="H14" i="25" s="1"/>
  <c r="G9" i="25"/>
  <c r="G14" i="25" s="1"/>
  <c r="F9" i="25"/>
  <c r="F14" i="25" s="1"/>
  <c r="E9" i="25"/>
  <c r="E14" i="25" s="1"/>
  <c r="D9" i="25"/>
  <c r="C9" i="25"/>
  <c r="C14" i="25" s="1"/>
  <c r="W8" i="25"/>
  <c r="V8" i="25"/>
  <c r="U8" i="25"/>
  <c r="T8" i="25"/>
  <c r="AG31" i="24"/>
  <c r="AF31" i="24"/>
  <c r="AE31" i="24"/>
  <c r="AD31" i="24"/>
  <c r="AC31" i="24"/>
  <c r="AB31" i="24"/>
  <c r="AA31" i="24"/>
  <c r="Z31" i="24"/>
  <c r="Y31" i="24"/>
  <c r="X31" i="24"/>
  <c r="S31" i="24"/>
  <c r="R31" i="24"/>
  <c r="Q31" i="24"/>
  <c r="P31" i="24"/>
  <c r="O31" i="24"/>
  <c r="N31" i="24"/>
  <c r="M31" i="24"/>
  <c r="L31" i="24"/>
  <c r="K31" i="24"/>
  <c r="J31" i="24"/>
  <c r="I31" i="24"/>
  <c r="H31" i="24"/>
  <c r="G31" i="24"/>
  <c r="F31" i="24"/>
  <c r="E31" i="24"/>
  <c r="D31" i="24"/>
  <c r="C31" i="24"/>
  <c r="AG30" i="24"/>
  <c r="AF30" i="24"/>
  <c r="AE30" i="24"/>
  <c r="AD30" i="24"/>
  <c r="AC30" i="24"/>
  <c r="AB30" i="24"/>
  <c r="AA30" i="24"/>
  <c r="Z30" i="24"/>
  <c r="Y30" i="24"/>
  <c r="X30" i="24"/>
  <c r="S30" i="24"/>
  <c r="R30" i="24"/>
  <c r="Q30" i="24"/>
  <c r="P30" i="24"/>
  <c r="O30" i="24"/>
  <c r="N30" i="24"/>
  <c r="M30" i="24"/>
  <c r="L30" i="24"/>
  <c r="K30" i="24"/>
  <c r="J30" i="24"/>
  <c r="I30" i="24"/>
  <c r="H30" i="24"/>
  <c r="G30" i="24"/>
  <c r="F30" i="24"/>
  <c r="E30" i="24"/>
  <c r="D30" i="24"/>
  <c r="C30" i="24"/>
  <c r="AG26" i="24"/>
  <c r="AF26" i="24"/>
  <c r="AE26" i="24"/>
  <c r="AD26" i="24"/>
  <c r="AC26" i="24"/>
  <c r="AB26" i="24"/>
  <c r="AA26" i="24"/>
  <c r="Z26" i="24"/>
  <c r="Y26" i="24"/>
  <c r="X26" i="24"/>
  <c r="S26" i="24"/>
  <c r="R26" i="24"/>
  <c r="Q26" i="24"/>
  <c r="P26" i="24"/>
  <c r="O26" i="24"/>
  <c r="N26" i="24"/>
  <c r="M26" i="24"/>
  <c r="L26" i="24"/>
  <c r="K26" i="24"/>
  <c r="J26" i="24"/>
  <c r="I26" i="24"/>
  <c r="H26" i="24"/>
  <c r="G26" i="24"/>
  <c r="F26" i="24"/>
  <c r="E26" i="24"/>
  <c r="D26" i="24"/>
  <c r="C26" i="24"/>
  <c r="AG25" i="24"/>
  <c r="AF25" i="24"/>
  <c r="AE25" i="24"/>
  <c r="AD25" i="24"/>
  <c r="AC25" i="24"/>
  <c r="AB25" i="24"/>
  <c r="AA25" i="24"/>
  <c r="Z25" i="24"/>
  <c r="Y25" i="24"/>
  <c r="X25" i="24"/>
  <c r="S25" i="24"/>
  <c r="R25" i="24"/>
  <c r="Q25" i="24"/>
  <c r="P25" i="24"/>
  <c r="O25" i="24"/>
  <c r="N25" i="24"/>
  <c r="M25" i="24"/>
  <c r="L25" i="24"/>
  <c r="K25" i="24"/>
  <c r="J25" i="24"/>
  <c r="I25" i="24"/>
  <c r="H25" i="24"/>
  <c r="G25" i="24"/>
  <c r="F25" i="24"/>
  <c r="E25" i="24"/>
  <c r="D25" i="24"/>
  <c r="C25" i="24"/>
  <c r="AG24" i="24"/>
  <c r="AF24" i="24"/>
  <c r="AE24" i="24"/>
  <c r="AD24" i="24"/>
  <c r="AC24" i="24"/>
  <c r="AB24" i="24"/>
  <c r="AA24" i="24"/>
  <c r="Z24" i="24"/>
  <c r="Y24" i="24"/>
  <c r="X24" i="24"/>
  <c r="S24" i="24"/>
  <c r="R24" i="24"/>
  <c r="Q24" i="24"/>
  <c r="P24" i="24"/>
  <c r="O24" i="24"/>
  <c r="N24" i="24"/>
  <c r="M24" i="24"/>
  <c r="L24" i="24"/>
  <c r="K24" i="24"/>
  <c r="J24" i="24"/>
  <c r="I24" i="24"/>
  <c r="H24" i="24"/>
  <c r="G24" i="24"/>
  <c r="F24" i="24"/>
  <c r="E24" i="24"/>
  <c r="D24" i="24"/>
  <c r="C24" i="24"/>
  <c r="AG23" i="24"/>
  <c r="AF23" i="24"/>
  <c r="AE23" i="24"/>
  <c r="AD23" i="24"/>
  <c r="AC23" i="24"/>
  <c r="AB23" i="24"/>
  <c r="AA23" i="24"/>
  <c r="Z23" i="24"/>
  <c r="Y23" i="24"/>
  <c r="X23" i="24"/>
  <c r="S23" i="24"/>
  <c r="R23" i="24"/>
  <c r="Q23" i="24"/>
  <c r="P23" i="24"/>
  <c r="O23" i="24"/>
  <c r="N23" i="24"/>
  <c r="M23" i="24"/>
  <c r="L23" i="24"/>
  <c r="K23" i="24"/>
  <c r="J23" i="24"/>
  <c r="I23" i="24"/>
  <c r="H23" i="24"/>
  <c r="G23" i="24"/>
  <c r="F23" i="24"/>
  <c r="E23" i="24"/>
  <c r="D23" i="24"/>
  <c r="C23" i="24"/>
  <c r="AG16" i="24"/>
  <c r="AF16" i="24"/>
  <c r="AE16" i="24"/>
  <c r="AD16" i="24"/>
  <c r="AC16" i="24"/>
  <c r="AB16" i="24"/>
  <c r="AA16" i="24"/>
  <c r="Z16" i="24"/>
  <c r="Y16" i="24"/>
  <c r="X16" i="24"/>
  <c r="S16" i="24"/>
  <c r="R16" i="24"/>
  <c r="Q16" i="24"/>
  <c r="P16" i="24"/>
  <c r="O16" i="24"/>
  <c r="N16" i="24"/>
  <c r="M16" i="24"/>
  <c r="L16" i="24"/>
  <c r="K16" i="24"/>
  <c r="J16" i="24"/>
  <c r="I16" i="24"/>
  <c r="H16" i="24"/>
  <c r="G16" i="24"/>
  <c r="F16" i="24"/>
  <c r="E16" i="24"/>
  <c r="D16" i="24"/>
  <c r="C16" i="24"/>
  <c r="AG15" i="24"/>
  <c r="AF15" i="24"/>
  <c r="AE15" i="24"/>
  <c r="AD15" i="24"/>
  <c r="AC15" i="24"/>
  <c r="AB15" i="24"/>
  <c r="AA15" i="24"/>
  <c r="Z15" i="24"/>
  <c r="Y15" i="24"/>
  <c r="X15" i="24"/>
  <c r="S15" i="24"/>
  <c r="R15" i="24"/>
  <c r="Q15" i="24"/>
  <c r="P15" i="24"/>
  <c r="O15" i="24"/>
  <c r="N15" i="24"/>
  <c r="M15" i="24"/>
  <c r="L15" i="24"/>
  <c r="K15" i="24"/>
  <c r="J15" i="24"/>
  <c r="I15" i="24"/>
  <c r="H15" i="24"/>
  <c r="G15" i="24"/>
  <c r="F15" i="24"/>
  <c r="E15" i="24"/>
  <c r="D15" i="24"/>
  <c r="C15" i="24"/>
  <c r="AG10" i="24"/>
  <c r="AF10" i="24"/>
  <c r="AE10" i="24"/>
  <c r="AD10" i="24"/>
  <c r="AC10" i="24"/>
  <c r="AB10" i="24"/>
  <c r="AA10" i="24"/>
  <c r="Z10" i="24"/>
  <c r="Y10" i="24"/>
  <c r="X10" i="24"/>
  <c r="S10" i="24"/>
  <c r="R10" i="24"/>
  <c r="Q10" i="24"/>
  <c r="P10" i="24"/>
  <c r="O10" i="24"/>
  <c r="N10" i="24"/>
  <c r="M10" i="24"/>
  <c r="L10" i="24"/>
  <c r="K10" i="24"/>
  <c r="J10" i="24"/>
  <c r="I10" i="24"/>
  <c r="H10" i="24"/>
  <c r="G10" i="24"/>
  <c r="F10" i="24"/>
  <c r="E10" i="24"/>
  <c r="D10" i="24"/>
  <c r="C10" i="24"/>
  <c r="AG9" i="24"/>
  <c r="AF9" i="24"/>
  <c r="AE9" i="24"/>
  <c r="AD9" i="24"/>
  <c r="AC9" i="24"/>
  <c r="AB9" i="24"/>
  <c r="AA9" i="24"/>
  <c r="Z9" i="24"/>
  <c r="Y9" i="24"/>
  <c r="X9" i="24"/>
  <c r="S9" i="24"/>
  <c r="R9" i="24"/>
  <c r="Q9" i="24"/>
  <c r="P9" i="24"/>
  <c r="O9" i="24"/>
  <c r="N9" i="24"/>
  <c r="M9" i="24"/>
  <c r="L9" i="24"/>
  <c r="K9" i="24"/>
  <c r="J9" i="24"/>
  <c r="I9" i="24"/>
  <c r="H9" i="24"/>
  <c r="G9" i="24"/>
  <c r="F9" i="24"/>
  <c r="E9" i="24"/>
  <c r="D9" i="24"/>
  <c r="C9" i="24"/>
  <c r="AG8" i="24"/>
  <c r="AF8" i="24"/>
  <c r="AE8" i="24"/>
  <c r="AD8" i="24"/>
  <c r="AC8" i="24"/>
  <c r="AB8" i="24"/>
  <c r="AA8" i="24"/>
  <c r="Z8" i="24"/>
  <c r="Y8" i="24"/>
  <c r="X8" i="24"/>
  <c r="S8" i="24"/>
  <c r="R8" i="24"/>
  <c r="Q8" i="24"/>
  <c r="P8" i="24"/>
  <c r="O8" i="24"/>
  <c r="N8" i="24"/>
  <c r="M8" i="24"/>
  <c r="L8" i="24"/>
  <c r="K8" i="24"/>
  <c r="J8" i="24"/>
  <c r="I8" i="24"/>
  <c r="H8" i="24"/>
  <c r="G8" i="24"/>
  <c r="F8" i="24"/>
  <c r="E8" i="24"/>
  <c r="D8" i="24"/>
  <c r="C8" i="24"/>
  <c r="AG7" i="24"/>
  <c r="AF7" i="24"/>
  <c r="AE7" i="24"/>
  <c r="AD7" i="24"/>
  <c r="AC7" i="24"/>
  <c r="AB7" i="24"/>
  <c r="AA7" i="24"/>
  <c r="Z7" i="24"/>
  <c r="Y7" i="24"/>
  <c r="X7" i="24"/>
  <c r="S7" i="24"/>
  <c r="R7" i="24"/>
  <c r="Q7" i="24"/>
  <c r="P7" i="24"/>
  <c r="O7" i="24"/>
  <c r="N7" i="24"/>
  <c r="M7" i="24"/>
  <c r="L7" i="24"/>
  <c r="K7" i="24"/>
  <c r="J7" i="24"/>
  <c r="I7" i="24"/>
  <c r="H7" i="24"/>
  <c r="G7" i="24"/>
  <c r="F7" i="24"/>
  <c r="E7" i="24"/>
  <c r="D7" i="24"/>
  <c r="C7" i="24"/>
  <c r="W43" i="23"/>
  <c r="W26" i="24" s="1"/>
  <c r="V43" i="23"/>
  <c r="V26" i="24" s="1"/>
  <c r="U43" i="23"/>
  <c r="U26" i="24" s="1"/>
  <c r="T43" i="23"/>
  <c r="T26" i="24" s="1"/>
  <c r="W42" i="23"/>
  <c r="W25" i="24" s="1"/>
  <c r="V42" i="23"/>
  <c r="V25" i="24" s="1"/>
  <c r="U42" i="23"/>
  <c r="U25" i="24" s="1"/>
  <c r="T42" i="23"/>
  <c r="T25" i="24" s="1"/>
  <c r="W41" i="23"/>
  <c r="W24" i="24" s="1"/>
  <c r="V41" i="23"/>
  <c r="V24" i="24" s="1"/>
  <c r="U41" i="23"/>
  <c r="T41" i="23"/>
  <c r="T24" i="24" s="1"/>
  <c r="W40" i="23"/>
  <c r="V40" i="23"/>
  <c r="U40" i="23"/>
  <c r="U23" i="24" s="1"/>
  <c r="T40" i="23"/>
  <c r="T23" i="24" s="1"/>
  <c r="AG39" i="23"/>
  <c r="AG63" i="25" s="1"/>
  <c r="AG62" i="25" s="1"/>
  <c r="AF39" i="23"/>
  <c r="AF22" i="24" s="1"/>
  <c r="AE39" i="23"/>
  <c r="AD39" i="23"/>
  <c r="AD63" i="25" s="1"/>
  <c r="AC39" i="23"/>
  <c r="AC44" i="23" s="1"/>
  <c r="AB39" i="23"/>
  <c r="AA39" i="23"/>
  <c r="AA63" i="25" s="1"/>
  <c r="Z39" i="23"/>
  <c r="Y39" i="23"/>
  <c r="Y44" i="23" s="1"/>
  <c r="X39" i="23"/>
  <c r="X22" i="24" s="1"/>
  <c r="S39" i="23"/>
  <c r="S63" i="25" s="1"/>
  <c r="R39" i="23"/>
  <c r="R63" i="25" s="1"/>
  <c r="Q39" i="23"/>
  <c r="Q22" i="24" s="1"/>
  <c r="P39" i="23"/>
  <c r="P22" i="24" s="1"/>
  <c r="O39" i="23"/>
  <c r="O63" i="25" s="1"/>
  <c r="N39" i="23"/>
  <c r="N44" i="23" s="1"/>
  <c r="M39" i="23"/>
  <c r="M63" i="25" s="1"/>
  <c r="L39" i="23"/>
  <c r="K39" i="23"/>
  <c r="J39" i="23"/>
  <c r="I39" i="23"/>
  <c r="I22" i="24" s="1"/>
  <c r="H39" i="23"/>
  <c r="H63" i="25" s="1"/>
  <c r="G39" i="23"/>
  <c r="G22" i="24" s="1"/>
  <c r="F39" i="23"/>
  <c r="E39" i="23"/>
  <c r="E63" i="25" s="1"/>
  <c r="D39" i="23"/>
  <c r="D22" i="24" s="1"/>
  <c r="C39" i="23"/>
  <c r="C44" i="23" s="1"/>
  <c r="W37" i="23"/>
  <c r="W16" i="24" s="1"/>
  <c r="V37" i="23"/>
  <c r="V16" i="24" s="1"/>
  <c r="U37" i="23"/>
  <c r="U16" i="24" s="1"/>
  <c r="T37" i="23"/>
  <c r="T16" i="24" s="1"/>
  <c r="W36" i="23"/>
  <c r="V36" i="23"/>
  <c r="U36" i="23"/>
  <c r="T36" i="23"/>
  <c r="W35" i="23"/>
  <c r="V35" i="23"/>
  <c r="U35" i="23"/>
  <c r="T35" i="23"/>
  <c r="W34" i="23"/>
  <c r="V34" i="23"/>
  <c r="U34" i="23"/>
  <c r="T34" i="23"/>
  <c r="AG32" i="23"/>
  <c r="AG33" i="23" s="1"/>
  <c r="AG14" i="24" s="1"/>
  <c r="AF32" i="23"/>
  <c r="AE32" i="23"/>
  <c r="AE60" i="25" s="1"/>
  <c r="AD32" i="23"/>
  <c r="AC32" i="23"/>
  <c r="AC60" i="25" s="1"/>
  <c r="AB32" i="23"/>
  <c r="AB60" i="25" s="1"/>
  <c r="AA32" i="23"/>
  <c r="AA33" i="23" s="1"/>
  <c r="Z32" i="23"/>
  <c r="Z60" i="25" s="1"/>
  <c r="Y32" i="23"/>
  <c r="X32" i="23"/>
  <c r="X33" i="23" s="1"/>
  <c r="X14" i="24" s="1"/>
  <c r="S32" i="23"/>
  <c r="R32" i="23"/>
  <c r="R60" i="25" s="1"/>
  <c r="Q32" i="23"/>
  <c r="Q60" i="25" s="1"/>
  <c r="P32" i="23"/>
  <c r="P33" i="23" s="1"/>
  <c r="P14" i="24" s="1"/>
  <c r="O32" i="23"/>
  <c r="O33" i="23" s="1"/>
  <c r="O14" i="24" s="1"/>
  <c r="N32" i="23"/>
  <c r="M32" i="23"/>
  <c r="M60" i="25" s="1"/>
  <c r="L32" i="23"/>
  <c r="K32" i="23"/>
  <c r="J32" i="23"/>
  <c r="J60" i="25" s="1"/>
  <c r="I32" i="23"/>
  <c r="I60" i="25" s="1"/>
  <c r="H32" i="23"/>
  <c r="H33" i="23" s="1"/>
  <c r="G32" i="23"/>
  <c r="G60" i="25" s="1"/>
  <c r="F32" i="23"/>
  <c r="E32" i="23"/>
  <c r="D32" i="23"/>
  <c r="C32" i="23"/>
  <c r="C60" i="25" s="1"/>
  <c r="W31" i="23"/>
  <c r="V31" i="23"/>
  <c r="V32" i="23" s="1"/>
  <c r="U31" i="23"/>
  <c r="U32" i="23" s="1"/>
  <c r="U33" i="23" s="1"/>
  <c r="U14" i="24" s="1"/>
  <c r="T31" i="23"/>
  <c r="AG30" i="23"/>
  <c r="AG13" i="24" s="1"/>
  <c r="AF30" i="23"/>
  <c r="AF13" i="24" s="1"/>
  <c r="AE30" i="23"/>
  <c r="AE13" i="24" s="1"/>
  <c r="AD30" i="23"/>
  <c r="AD13" i="24" s="1"/>
  <c r="AC30" i="23"/>
  <c r="AC13" i="24" s="1"/>
  <c r="AB30" i="23"/>
  <c r="AB13" i="24" s="1"/>
  <c r="AA30" i="23"/>
  <c r="AA13" i="24" s="1"/>
  <c r="Z30" i="23"/>
  <c r="Z13" i="24" s="1"/>
  <c r="Y30" i="23"/>
  <c r="Y13" i="24" s="1"/>
  <c r="X30" i="23"/>
  <c r="S30" i="23"/>
  <c r="S13" i="24" s="1"/>
  <c r="R30" i="23"/>
  <c r="R13" i="24" s="1"/>
  <c r="Q30" i="23"/>
  <c r="Q13" i="24" s="1"/>
  <c r="P30" i="23"/>
  <c r="P13" i="24" s="1"/>
  <c r="O30" i="23"/>
  <c r="N30" i="23"/>
  <c r="N13" i="24" s="1"/>
  <c r="M30" i="23"/>
  <c r="M13" i="24" s="1"/>
  <c r="L30" i="23"/>
  <c r="L13" i="24" s="1"/>
  <c r="K30" i="23"/>
  <c r="K13" i="24" s="1"/>
  <c r="J30" i="23"/>
  <c r="J13" i="24" s="1"/>
  <c r="I30" i="23"/>
  <c r="I13" i="24" s="1"/>
  <c r="H30" i="23"/>
  <c r="H13" i="24" s="1"/>
  <c r="G30" i="23"/>
  <c r="G13" i="24" s="1"/>
  <c r="F30" i="23"/>
  <c r="F13" i="24" s="1"/>
  <c r="E30" i="23"/>
  <c r="E13" i="24"/>
  <c r="D30" i="23"/>
  <c r="D13" i="24" s="1"/>
  <c r="C30" i="23"/>
  <c r="C13" i="24" s="1"/>
  <c r="W29" i="23"/>
  <c r="V29" i="23"/>
  <c r="U29" i="23"/>
  <c r="T29" i="23"/>
  <c r="W28" i="23"/>
  <c r="V28" i="23"/>
  <c r="U28" i="23"/>
  <c r="T28" i="23"/>
  <c r="W27" i="23"/>
  <c r="V27" i="23"/>
  <c r="U27" i="23"/>
  <c r="T27" i="23"/>
  <c r="W26" i="23"/>
  <c r="V26" i="23"/>
  <c r="U26" i="23"/>
  <c r="T26" i="23"/>
  <c r="AG22" i="23"/>
  <c r="AF22" i="23"/>
  <c r="AF20" i="24" s="1"/>
  <c r="AE22" i="23"/>
  <c r="AE20" i="24" s="1"/>
  <c r="AD22" i="23"/>
  <c r="AD20" i="24" s="1"/>
  <c r="AC22" i="23"/>
  <c r="AB22" i="23"/>
  <c r="AB20" i="24" s="1"/>
  <c r="AA22" i="23"/>
  <c r="AA20" i="24" s="1"/>
  <c r="Z22" i="23"/>
  <c r="Z20" i="24" s="1"/>
  <c r="Y22" i="23"/>
  <c r="X22" i="23"/>
  <c r="S22" i="23"/>
  <c r="R22" i="23"/>
  <c r="R20" i="24" s="1"/>
  <c r="Q22" i="23"/>
  <c r="P22" i="23"/>
  <c r="O22" i="23"/>
  <c r="N22" i="23"/>
  <c r="N20" i="24" s="1"/>
  <c r="M22" i="23"/>
  <c r="M20" i="24" s="1"/>
  <c r="L22" i="23"/>
  <c r="L20" i="24" s="1"/>
  <c r="K22" i="23"/>
  <c r="K20" i="24" s="1"/>
  <c r="J22" i="23"/>
  <c r="I22" i="23"/>
  <c r="I20" i="24" s="1"/>
  <c r="H22" i="23"/>
  <c r="G22" i="23"/>
  <c r="G20" i="24" s="1"/>
  <c r="F22" i="23"/>
  <c r="E22" i="23"/>
  <c r="E20" i="24" s="1"/>
  <c r="D22" i="23"/>
  <c r="D20" i="24" s="1"/>
  <c r="C22" i="23"/>
  <c r="C20" i="24" s="1"/>
  <c r="W21" i="23"/>
  <c r="V21" i="23"/>
  <c r="U21" i="23"/>
  <c r="T21" i="23"/>
  <c r="W20" i="23"/>
  <c r="V20" i="23"/>
  <c r="U20" i="23"/>
  <c r="T20" i="23"/>
  <c r="W19" i="23"/>
  <c r="V19" i="23"/>
  <c r="U19" i="23"/>
  <c r="T19" i="23"/>
  <c r="W18" i="23"/>
  <c r="V18" i="23"/>
  <c r="U18" i="23"/>
  <c r="T18" i="23"/>
  <c r="AG17" i="23"/>
  <c r="AF17" i="23"/>
  <c r="AE17" i="23"/>
  <c r="AD17" i="23"/>
  <c r="AC17" i="23"/>
  <c r="AB17" i="23"/>
  <c r="AA17" i="23"/>
  <c r="Z17" i="23"/>
  <c r="Y17" i="23"/>
  <c r="X17" i="23"/>
  <c r="S17" i="23"/>
  <c r="R17" i="23"/>
  <c r="Q17" i="23"/>
  <c r="P17" i="23"/>
  <c r="O17" i="23"/>
  <c r="N17" i="23"/>
  <c r="M17" i="23"/>
  <c r="L17" i="23"/>
  <c r="K17" i="23"/>
  <c r="J17" i="23"/>
  <c r="I17" i="23"/>
  <c r="H17" i="23"/>
  <c r="G17" i="23"/>
  <c r="F17" i="23"/>
  <c r="E17" i="23"/>
  <c r="D17" i="23"/>
  <c r="C17" i="23"/>
  <c r="W16" i="23"/>
  <c r="W10" i="24" s="1"/>
  <c r="V16" i="23"/>
  <c r="V10" i="24" s="1"/>
  <c r="U16" i="23"/>
  <c r="U10" i="24" s="1"/>
  <c r="T16" i="23"/>
  <c r="T10" i="24" s="1"/>
  <c r="W15" i="23"/>
  <c r="W9" i="24" s="1"/>
  <c r="V15" i="23"/>
  <c r="V9" i="24" s="1"/>
  <c r="U15" i="23"/>
  <c r="U9" i="24" s="1"/>
  <c r="T15" i="23"/>
  <c r="T9" i="24" s="1"/>
  <c r="W14" i="23"/>
  <c r="W8" i="24" s="1"/>
  <c r="V14" i="23"/>
  <c r="V8" i="24" s="1"/>
  <c r="U14" i="23"/>
  <c r="U8" i="24" s="1"/>
  <c r="T14" i="23"/>
  <c r="T8" i="24" s="1"/>
  <c r="W13" i="23"/>
  <c r="V13" i="23"/>
  <c r="U13" i="23"/>
  <c r="T13" i="23"/>
  <c r="W12" i="23"/>
  <c r="V12" i="23"/>
  <c r="U12" i="23"/>
  <c r="T12" i="23"/>
  <c r="W11" i="23"/>
  <c r="V11" i="23"/>
  <c r="U11" i="23"/>
  <c r="T11" i="23"/>
  <c r="W10" i="23"/>
  <c r="V10" i="23"/>
  <c r="U10" i="23"/>
  <c r="T10" i="23"/>
  <c r="W9" i="23"/>
  <c r="V9" i="23"/>
  <c r="U9" i="23"/>
  <c r="T9" i="23"/>
  <c r="W8" i="23"/>
  <c r="V8" i="23"/>
  <c r="U8" i="23"/>
  <c r="T8" i="23"/>
  <c r="E12" i="14"/>
  <c r="E13" i="14"/>
  <c r="I63" i="25"/>
  <c r="N22" i="24"/>
  <c r="E35" i="19"/>
  <c r="E6" i="19" s="1"/>
  <c r="E54" i="19" s="1"/>
  <c r="E61" i="19" s="1"/>
  <c r="E70" i="19" s="1"/>
  <c r="E85" i="19" s="1"/>
  <c r="D35" i="19"/>
  <c r="D6" i="19" s="1"/>
  <c r="D54" i="19" s="1"/>
  <c r="D61" i="19" s="1"/>
  <c r="D70" i="19" s="1"/>
  <c r="D85" i="19" s="1"/>
  <c r="C35" i="19"/>
  <c r="C6" i="19" s="1"/>
  <c r="A29" i="19"/>
  <c r="A28" i="19"/>
  <c r="A27" i="19"/>
  <c r="A26" i="19"/>
  <c r="A25" i="19"/>
  <c r="A24" i="19"/>
  <c r="A23" i="19"/>
  <c r="A22" i="19"/>
  <c r="A21" i="19"/>
  <c r="A20" i="19"/>
  <c r="A19" i="19"/>
  <c r="A18" i="19"/>
  <c r="A17" i="19"/>
  <c r="D51" i="18"/>
  <c r="C51" i="18"/>
  <c r="B51" i="18"/>
  <c r="D50" i="18"/>
  <c r="C50" i="18"/>
  <c r="B50" i="18"/>
  <c r="D49" i="18"/>
  <c r="C49" i="18"/>
  <c r="B49" i="18"/>
  <c r="D48" i="18"/>
  <c r="C48" i="18"/>
  <c r="B48" i="18"/>
  <c r="A43" i="18"/>
  <c r="F43" i="18" s="1"/>
  <c r="K43" i="18" s="1"/>
  <c r="A42" i="18"/>
  <c r="F42" i="18" s="1"/>
  <c r="K42" i="18" s="1"/>
  <c r="A41" i="18"/>
  <c r="F41" i="18" s="1"/>
  <c r="K41" i="18" s="1"/>
  <c r="A40" i="18"/>
  <c r="F40" i="18" s="1"/>
  <c r="K40" i="18" s="1"/>
  <c r="D39" i="18"/>
  <c r="C39" i="18"/>
  <c r="D25" i="19" s="1"/>
  <c r="B39" i="18"/>
  <c r="C25" i="19" s="1"/>
  <c r="A39" i="18"/>
  <c r="F39" i="18" s="1"/>
  <c r="K39" i="18" s="1"/>
  <c r="D38" i="18"/>
  <c r="C38" i="18"/>
  <c r="B38" i="18"/>
  <c r="C24" i="19" s="1"/>
  <c r="A38" i="18"/>
  <c r="F38" i="18" s="1"/>
  <c r="K38" i="18" s="1"/>
  <c r="A37" i="18"/>
  <c r="F37" i="18" s="1"/>
  <c r="K37" i="18" s="1"/>
  <c r="A36" i="18"/>
  <c r="F36" i="18" s="1"/>
  <c r="K36" i="18" s="1"/>
  <c r="D35" i="18"/>
  <c r="C35" i="18"/>
  <c r="D21" i="19" s="1"/>
  <c r="B35" i="18"/>
  <c r="C21" i="19" s="1"/>
  <c r="A35" i="18"/>
  <c r="F35" i="18" s="1"/>
  <c r="K35" i="18" s="1"/>
  <c r="D34" i="18"/>
  <c r="C34" i="18"/>
  <c r="D20" i="19" s="1"/>
  <c r="B34" i="18"/>
  <c r="C20" i="19" s="1"/>
  <c r="A34" i="18"/>
  <c r="F34" i="18" s="1"/>
  <c r="K34" i="18" s="1"/>
  <c r="A33" i="18"/>
  <c r="F33" i="18" s="1"/>
  <c r="K33" i="18" s="1"/>
  <c r="A32" i="18"/>
  <c r="F32" i="18" s="1"/>
  <c r="K32" i="18" s="1"/>
  <c r="A31" i="18"/>
  <c r="F31" i="18" s="1"/>
  <c r="K31" i="18" s="1"/>
  <c r="D25" i="18"/>
  <c r="C25" i="18"/>
  <c r="B25" i="18"/>
  <c r="D24" i="18"/>
  <c r="C24" i="18"/>
  <c r="B24" i="18"/>
  <c r="D23" i="18"/>
  <c r="C23" i="18"/>
  <c r="B23" i="18"/>
  <c r="D21" i="18"/>
  <c r="C21" i="18"/>
  <c r="B21" i="18"/>
  <c r="D20" i="18"/>
  <c r="C20" i="18"/>
  <c r="B20" i="18"/>
  <c r="D19" i="18"/>
  <c r="C19" i="18"/>
  <c r="B19" i="18"/>
  <c r="D18" i="18"/>
  <c r="C18" i="18"/>
  <c r="B18" i="18"/>
  <c r="D17" i="18"/>
  <c r="C17" i="18"/>
  <c r="B17" i="18"/>
  <c r="D16" i="18"/>
  <c r="C16" i="18"/>
  <c r="B16" i="18"/>
  <c r="D15" i="18"/>
  <c r="C15" i="18"/>
  <c r="B15" i="18"/>
  <c r="D14" i="18"/>
  <c r="C14" i="18"/>
  <c r="B14" i="18"/>
  <c r="D13" i="18"/>
  <c r="C13" i="18"/>
  <c r="B13" i="18"/>
  <c r="D9" i="18"/>
  <c r="C9" i="18"/>
  <c r="B9" i="18"/>
  <c r="D7" i="18"/>
  <c r="C7" i="18"/>
  <c r="B7" i="18"/>
  <c r="D4" i="18"/>
  <c r="D30" i="18" s="1"/>
  <c r="D47" i="18" s="1"/>
  <c r="D55" i="18" s="1"/>
  <c r="C4" i="18"/>
  <c r="C30" i="18" s="1"/>
  <c r="C47" i="18" s="1"/>
  <c r="C55" i="18" s="1"/>
  <c r="B4" i="18"/>
  <c r="G4" i="18" s="1"/>
  <c r="A4" i="18"/>
  <c r="K26" i="18"/>
  <c r="F26" i="18"/>
  <c r="K25" i="18"/>
  <c r="F25" i="18"/>
  <c r="K24" i="18"/>
  <c r="F24" i="18"/>
  <c r="K23" i="18"/>
  <c r="F23" i="18"/>
  <c r="K22" i="18"/>
  <c r="F22" i="18"/>
  <c r="K21" i="18"/>
  <c r="F21" i="18"/>
  <c r="K20" i="18"/>
  <c r="F20" i="18"/>
  <c r="K19" i="18"/>
  <c r="F19" i="18"/>
  <c r="K18" i="18"/>
  <c r="F18" i="18"/>
  <c r="K17" i="18"/>
  <c r="F17" i="18"/>
  <c r="K16" i="18"/>
  <c r="F16" i="18"/>
  <c r="K15" i="18"/>
  <c r="F15" i="18"/>
  <c r="K14" i="18"/>
  <c r="F14" i="18"/>
  <c r="K13" i="18"/>
  <c r="F13" i="18"/>
  <c r="K12" i="18"/>
  <c r="F12" i="18"/>
  <c r="K11" i="18"/>
  <c r="F11" i="18"/>
  <c r="K10" i="18"/>
  <c r="F10" i="18"/>
  <c r="K9" i="18"/>
  <c r="F9" i="18"/>
  <c r="K8" i="18"/>
  <c r="F8" i="18"/>
  <c r="K7" i="18"/>
  <c r="F7" i="18"/>
  <c r="K6" i="18"/>
  <c r="F6" i="18"/>
  <c r="K5" i="18"/>
  <c r="F5" i="18"/>
  <c r="D36" i="17"/>
  <c r="D37" i="17" s="1"/>
  <c r="C36" i="17"/>
  <c r="C40" i="18" s="1"/>
  <c r="B36" i="17"/>
  <c r="B38" i="17" s="1"/>
  <c r="D28" i="17"/>
  <c r="D36" i="18" s="1"/>
  <c r="C28" i="17"/>
  <c r="C30" i="17" s="1"/>
  <c r="B28" i="17"/>
  <c r="D22" i="17"/>
  <c r="D40" i="17" s="1"/>
  <c r="D59" i="18" s="1"/>
  <c r="C22" i="17"/>
  <c r="C40" i="17" s="1"/>
  <c r="C59" i="18" s="1"/>
  <c r="B22" i="17"/>
  <c r="B32" i="18" s="1"/>
  <c r="D15" i="17"/>
  <c r="D31" i="18" s="1"/>
  <c r="E17" i="19" s="1"/>
  <c r="C15" i="17"/>
  <c r="C31" i="18" s="1"/>
  <c r="H31" i="18" s="1"/>
  <c r="D9" i="17"/>
  <c r="D48" i="17" s="1"/>
  <c r="C9" i="17"/>
  <c r="C48" i="17" s="1"/>
  <c r="B9" i="17"/>
  <c r="B48" i="17" s="1"/>
  <c r="D68" i="16"/>
  <c r="C68" i="16"/>
  <c r="D50" i="16"/>
  <c r="C50" i="16"/>
  <c r="D8" i="18"/>
  <c r="C47" i="19"/>
  <c r="S15" i="14"/>
  <c r="P15" i="14"/>
  <c r="Q15" i="14"/>
  <c r="R15" i="14"/>
  <c r="E15" i="14"/>
  <c r="N15" i="14"/>
  <c r="O15" i="14"/>
  <c r="G15" i="14"/>
  <c r="H15" i="14"/>
  <c r="I15" i="14"/>
  <c r="J15" i="14"/>
  <c r="K15" i="14"/>
  <c r="L15" i="14"/>
  <c r="M15" i="14"/>
  <c r="V30" i="23" l="1"/>
  <c r="V13" i="24" s="1"/>
  <c r="Z33" i="23"/>
  <c r="AA62" i="25"/>
  <c r="L25" i="18"/>
  <c r="C33" i="23"/>
  <c r="C46" i="25"/>
  <c r="G27" i="24"/>
  <c r="G28" i="24" s="1"/>
  <c r="M22" i="24"/>
  <c r="M27" i="24" s="1"/>
  <c r="M28" i="24" s="1"/>
  <c r="AE24" i="23"/>
  <c r="Y63" i="25"/>
  <c r="Y62" i="25" s="1"/>
  <c r="C24" i="23"/>
  <c r="P27" i="24"/>
  <c r="U38" i="25"/>
  <c r="U7" i="24"/>
  <c r="U11" i="24" s="1"/>
  <c r="V22" i="23"/>
  <c r="V20" i="24" s="1"/>
  <c r="C23" i="17"/>
  <c r="C31" i="17" s="1"/>
  <c r="N63" i="25"/>
  <c r="N62" i="25" s="1"/>
  <c r="Q44" i="23"/>
  <c r="I44" i="23"/>
  <c r="AC63" i="25"/>
  <c r="AC62" i="25" s="1"/>
  <c r="X27" i="24"/>
  <c r="Q22" i="25"/>
  <c r="Q33" i="25" s="1"/>
  <c r="Q76" i="25" s="1"/>
  <c r="AC22" i="25"/>
  <c r="AC33" i="25" s="1"/>
  <c r="AC76" i="25" s="1"/>
  <c r="M46" i="25"/>
  <c r="M52" i="25" s="1"/>
  <c r="Y46" i="25"/>
  <c r="Y36" i="25" s="1"/>
  <c r="Y52" i="25" s="1"/>
  <c r="AG46" i="25"/>
  <c r="AG36" i="25" s="1"/>
  <c r="AG52" i="25" s="1"/>
  <c r="M20" i="18"/>
  <c r="AC22" i="24"/>
  <c r="AC27" i="24" s="1"/>
  <c r="G24" i="23"/>
  <c r="W32" i="25"/>
  <c r="U40" i="25"/>
  <c r="W40" i="25"/>
  <c r="V64" i="25"/>
  <c r="H22" i="25"/>
  <c r="H33" i="25" s="1"/>
  <c r="AF22" i="25"/>
  <c r="AF33" i="25" s="1"/>
  <c r="AF76" i="25" s="1"/>
  <c r="U48" i="25"/>
  <c r="T57" i="25"/>
  <c r="J22" i="25"/>
  <c r="J33" i="25" s="1"/>
  <c r="J76" i="25" s="1"/>
  <c r="AD22" i="25"/>
  <c r="AD33" i="25" s="1"/>
  <c r="AD76" i="25" s="1"/>
  <c r="C25" i="7"/>
  <c r="D25" i="7" s="1"/>
  <c r="Q33" i="23"/>
  <c r="Q14" i="24" s="1"/>
  <c r="Q17" i="24" s="1"/>
  <c r="J33" i="23"/>
  <c r="J38" i="23" s="1"/>
  <c r="T45" i="25"/>
  <c r="AD62" i="25"/>
  <c r="V47" i="25"/>
  <c r="X44" i="23"/>
  <c r="T74" i="25"/>
  <c r="M33" i="23"/>
  <c r="M14" i="24" s="1"/>
  <c r="M17" i="24" s="1"/>
  <c r="N27" i="24"/>
  <c r="N28" i="24" s="1"/>
  <c r="Y22" i="24"/>
  <c r="Y27" i="24" s="1"/>
  <c r="N24" i="23"/>
  <c r="AE33" i="23"/>
  <c r="AE14" i="24" s="1"/>
  <c r="R62" i="25"/>
  <c r="AA11" i="24"/>
  <c r="X63" i="25"/>
  <c r="X62" i="25" s="1"/>
  <c r="R33" i="23"/>
  <c r="I33" i="23"/>
  <c r="I14" i="24" s="1"/>
  <c r="I17" i="24" s="1"/>
  <c r="S62" i="25"/>
  <c r="S46" i="25"/>
  <c r="S36" i="25" s="1"/>
  <c r="S52" i="25" s="1"/>
  <c r="W31" i="25"/>
  <c r="AD24" i="23"/>
  <c r="E24" i="23"/>
  <c r="U59" i="25"/>
  <c r="T61" i="25"/>
  <c r="AA60" i="25"/>
  <c r="AA54" i="25" s="1"/>
  <c r="AA69" i="25" s="1"/>
  <c r="V49" i="25"/>
  <c r="V41" i="25"/>
  <c r="D14" i="14"/>
  <c r="AB33" i="23"/>
  <c r="AB14" i="24" s="1"/>
  <c r="AB17" i="24" s="1"/>
  <c r="V42" i="25"/>
  <c r="V51" i="25"/>
  <c r="T59" i="25"/>
  <c r="F11" i="24"/>
  <c r="N11" i="24"/>
  <c r="F22" i="25"/>
  <c r="F33" i="25" s="1"/>
  <c r="V39" i="25"/>
  <c r="C99" i="19"/>
  <c r="C36" i="18"/>
  <c r="M36" i="18" s="1"/>
  <c r="H44" i="23"/>
  <c r="E62" i="25"/>
  <c r="AB22" i="25"/>
  <c r="AB33" i="25" s="1"/>
  <c r="AB76" i="25" s="1"/>
  <c r="C29" i="17"/>
  <c r="H22" i="24"/>
  <c r="H27" i="24" s="1"/>
  <c r="Y22" i="25"/>
  <c r="Y33" i="25" s="1"/>
  <c r="Y76" i="25" s="1"/>
  <c r="W48" i="25"/>
  <c r="T65" i="25"/>
  <c r="T66" i="25"/>
  <c r="V66" i="25"/>
  <c r="D99" i="19"/>
  <c r="M62" i="25"/>
  <c r="V38" i="25"/>
  <c r="U51" i="25"/>
  <c r="D94" i="19"/>
  <c r="M23" i="18"/>
  <c r="T64" i="25"/>
  <c r="C94" i="19"/>
  <c r="L15" i="18"/>
  <c r="AA24" i="23"/>
  <c r="F46" i="25"/>
  <c r="F52" i="25" s="1"/>
  <c r="W57" i="25"/>
  <c r="L24" i="18"/>
  <c r="W30" i="23"/>
  <c r="W13" i="24" s="1"/>
  <c r="S11" i="24"/>
  <c r="AE11" i="24"/>
  <c r="H11" i="24"/>
  <c r="AE22" i="25"/>
  <c r="AE33" i="25" s="1"/>
  <c r="G46" i="25"/>
  <c r="G52" i="25" s="1"/>
  <c r="U55" i="25"/>
  <c r="U61" i="25"/>
  <c r="W61" i="25"/>
  <c r="V67" i="25"/>
  <c r="L18" i="18"/>
  <c r="D24" i="23"/>
  <c r="L24" i="23"/>
  <c r="AC33" i="23"/>
  <c r="D11" i="24"/>
  <c r="L11" i="24"/>
  <c r="X11" i="24"/>
  <c r="AC11" i="24"/>
  <c r="U37" i="25"/>
  <c r="T38" i="25"/>
  <c r="T42" i="25"/>
  <c r="U43" i="25"/>
  <c r="W44" i="25"/>
  <c r="V45" i="25"/>
  <c r="T49" i="25"/>
  <c r="I54" i="25"/>
  <c r="U58" i="25"/>
  <c r="W58" i="25"/>
  <c r="V59" i="25"/>
  <c r="R22" i="25"/>
  <c r="R33" i="25" s="1"/>
  <c r="H46" i="25"/>
  <c r="H52" i="25" s="1"/>
  <c r="E46" i="25"/>
  <c r="E52" i="25" s="1"/>
  <c r="Q46" i="25"/>
  <c r="Q36" i="25" s="1"/>
  <c r="Q52" i="25" s="1"/>
  <c r="AC46" i="25"/>
  <c r="AC36" i="25" s="1"/>
  <c r="AC52" i="25" s="1"/>
  <c r="W56" i="25"/>
  <c r="T68" i="25"/>
  <c r="AG17" i="24"/>
  <c r="AG60" i="25"/>
  <c r="AG54" i="25" s="1"/>
  <c r="AG69" i="25" s="1"/>
  <c r="V15" i="24"/>
  <c r="T41" i="25"/>
  <c r="T47" i="25"/>
  <c r="U65" i="25"/>
  <c r="W65" i="25"/>
  <c r="T75" i="25"/>
  <c r="B40" i="17"/>
  <c r="B56" i="18" s="1"/>
  <c r="C50" i="19"/>
  <c r="M26" i="18"/>
  <c r="M14" i="18"/>
  <c r="M17" i="18"/>
  <c r="L20" i="18"/>
  <c r="M24" i="18"/>
  <c r="F18" i="14"/>
  <c r="F44" i="23"/>
  <c r="F63" i="25"/>
  <c r="F62" i="25" s="1"/>
  <c r="C36" i="25"/>
  <c r="C52" i="25" s="1"/>
  <c r="AB54" i="25"/>
  <c r="W67" i="25"/>
  <c r="T32" i="23"/>
  <c r="T33" i="23" s="1"/>
  <c r="C22" i="25"/>
  <c r="C33" i="25" s="1"/>
  <c r="C76" i="25" s="1"/>
  <c r="AE46" i="25"/>
  <c r="AE36" i="25" s="1"/>
  <c r="AE52" i="25" s="1"/>
  <c r="Q54" i="25"/>
  <c r="Z54" i="25"/>
  <c r="C54" i="25"/>
  <c r="AE54" i="25"/>
  <c r="M30" i="18"/>
  <c r="V31" i="25"/>
  <c r="F22" i="24"/>
  <c r="F27" i="24" s="1"/>
  <c r="T9" i="25"/>
  <c r="D14" i="25"/>
  <c r="D22" i="25" s="1"/>
  <c r="W42" i="25"/>
  <c r="X46" i="25"/>
  <c r="X36" i="25" s="1"/>
  <c r="X52" i="25" s="1"/>
  <c r="I46" i="25"/>
  <c r="I52" i="25" s="1"/>
  <c r="F33" i="23"/>
  <c r="F60" i="25"/>
  <c r="F54" i="25" s="1"/>
  <c r="R54" i="25"/>
  <c r="I32" i="25"/>
  <c r="U32" i="25" s="1"/>
  <c r="U31" i="25"/>
  <c r="AG38" i="23"/>
  <c r="U9" i="25"/>
  <c r="G33" i="23"/>
  <c r="G38" i="23" s="1"/>
  <c r="M44" i="23"/>
  <c r="Z24" i="23"/>
  <c r="AG20" i="24"/>
  <c r="AG24" i="23"/>
  <c r="AF60" i="25"/>
  <c r="AF54" i="25" s="1"/>
  <c r="AF33" i="23"/>
  <c r="AF14" i="24" s="1"/>
  <c r="AF17" i="24" s="1"/>
  <c r="C22" i="24"/>
  <c r="C27" i="24" s="1"/>
  <c r="C28" i="24" s="1"/>
  <c r="C63" i="25"/>
  <c r="C62" i="25" s="1"/>
  <c r="K63" i="25"/>
  <c r="K62" i="25" s="1"/>
  <c r="K44" i="23"/>
  <c r="K22" i="24"/>
  <c r="K27" i="24" s="1"/>
  <c r="K28" i="24" s="1"/>
  <c r="AB63" i="25"/>
  <c r="AB62" i="25" s="1"/>
  <c r="AB44" i="23"/>
  <c r="AB22" i="24"/>
  <c r="AB27" i="24" s="1"/>
  <c r="AB28" i="24" s="1"/>
  <c r="W45" i="25"/>
  <c r="E99" i="19"/>
  <c r="J54" i="25"/>
  <c r="V58" i="25"/>
  <c r="P17" i="24"/>
  <c r="E22" i="14"/>
  <c r="E23" i="14" s="1"/>
  <c r="M4" i="18"/>
  <c r="C38" i="17"/>
  <c r="C37" i="17"/>
  <c r="L30" i="18"/>
  <c r="H30" i="18"/>
  <c r="AF24" i="23"/>
  <c r="H20" i="24"/>
  <c r="H24" i="23"/>
  <c r="O20" i="24"/>
  <c r="O24" i="23"/>
  <c r="D27" i="24"/>
  <c r="D28" i="24" s="1"/>
  <c r="AA22" i="25"/>
  <c r="AA33" i="25" s="1"/>
  <c r="T40" i="25"/>
  <c r="U45" i="25"/>
  <c r="W59" i="25"/>
  <c r="W75" i="25"/>
  <c r="E94" i="19"/>
  <c r="C38" i="23"/>
  <c r="C46" i="23" s="1"/>
  <c r="C14" i="24"/>
  <c r="C17" i="24" s="1"/>
  <c r="L60" i="25"/>
  <c r="L54" i="25" s="1"/>
  <c r="L33" i="23"/>
  <c r="E21" i="19"/>
  <c r="M35" i="18"/>
  <c r="T58" i="25"/>
  <c r="I30" i="18"/>
  <c r="F20" i="24"/>
  <c r="F24" i="23"/>
  <c r="Y20" i="24"/>
  <c r="Y24" i="23"/>
  <c r="I4" i="18"/>
  <c r="S33" i="23"/>
  <c r="S60" i="25"/>
  <c r="S54" i="25" s="1"/>
  <c r="E44" i="23"/>
  <c r="E22" i="24"/>
  <c r="E27" i="24" s="1"/>
  <c r="E28" i="24" s="1"/>
  <c r="R22" i="24"/>
  <c r="R27" i="24" s="1"/>
  <c r="R28" i="24" s="1"/>
  <c r="R44" i="23"/>
  <c r="AD22" i="24"/>
  <c r="AD27" i="24" s="1"/>
  <c r="AD28" i="24" s="1"/>
  <c r="AD44" i="23"/>
  <c r="V32" i="25"/>
  <c r="V40" i="25"/>
  <c r="T50" i="25"/>
  <c r="T55" i="25"/>
  <c r="U57" i="25"/>
  <c r="U67" i="25"/>
  <c r="V68" i="25"/>
  <c r="L34" i="18"/>
  <c r="L13" i="18"/>
  <c r="L21" i="18"/>
  <c r="T39" i="23"/>
  <c r="T22" i="24" s="1"/>
  <c r="T27" i="24" s="1"/>
  <c r="V33" i="23"/>
  <c r="V14" i="24" s="1"/>
  <c r="O60" i="25"/>
  <c r="O54" i="25" s="1"/>
  <c r="X60" i="25"/>
  <c r="X54" i="25" s="1"/>
  <c r="W15" i="24"/>
  <c r="G44" i="23"/>
  <c r="G63" i="25"/>
  <c r="G62" i="25" s="1"/>
  <c r="U47" i="25"/>
  <c r="O46" i="25"/>
  <c r="O52" i="25" s="1"/>
  <c r="T48" i="25"/>
  <c r="U49" i="25"/>
  <c r="K46" i="25"/>
  <c r="K52" i="25" s="1"/>
  <c r="U56" i="25"/>
  <c r="W74" i="25"/>
  <c r="K11" i="24"/>
  <c r="O11" i="24"/>
  <c r="AF27" i="24"/>
  <c r="AF28" i="24" s="1"/>
  <c r="C11" i="24"/>
  <c r="AD11" i="24"/>
  <c r="G11" i="24"/>
  <c r="D32" i="25"/>
  <c r="T32" i="25" s="1"/>
  <c r="T31" i="25"/>
  <c r="T39" i="25"/>
  <c r="T43" i="25"/>
  <c r="V43" i="25"/>
  <c r="B22" i="18"/>
  <c r="D22" i="18"/>
  <c r="Q63" i="25"/>
  <c r="Q62" i="25" s="1"/>
  <c r="I62" i="25"/>
  <c r="P60" i="25"/>
  <c r="P54" i="25" s="1"/>
  <c r="Y60" i="25"/>
  <c r="Y54" i="25" s="1"/>
  <c r="Y33" i="23"/>
  <c r="Y38" i="23" s="1"/>
  <c r="Y46" i="23" s="1"/>
  <c r="AC54" i="25"/>
  <c r="U15" i="24"/>
  <c r="P63" i="25"/>
  <c r="P62" i="25" s="1"/>
  <c r="P44" i="23"/>
  <c r="I27" i="24"/>
  <c r="S22" i="25"/>
  <c r="S33" i="25" s="1"/>
  <c r="V37" i="25"/>
  <c r="V55" i="25"/>
  <c r="V61" i="25"/>
  <c r="V17" i="23"/>
  <c r="R24" i="23"/>
  <c r="T30" i="23"/>
  <c r="T13" i="24" s="1"/>
  <c r="E11" i="24"/>
  <c r="AF11" i="24"/>
  <c r="Z11" i="24"/>
  <c r="X22" i="25"/>
  <c r="X33" i="25" s="1"/>
  <c r="X76" i="25" s="1"/>
  <c r="W51" i="25"/>
  <c r="L7" i="18"/>
  <c r="L39" i="18"/>
  <c r="U17" i="23"/>
  <c r="M24" i="23"/>
  <c r="I24" i="23"/>
  <c r="T15" i="24"/>
  <c r="M11" i="24"/>
  <c r="P11" i="24"/>
  <c r="AB11" i="24"/>
  <c r="AG22" i="25"/>
  <c r="AG33" i="25" s="1"/>
  <c r="AG76" i="25" s="1"/>
  <c r="T37" i="25"/>
  <c r="U39" i="25"/>
  <c r="U42" i="25"/>
  <c r="U44" i="25"/>
  <c r="N46" i="25"/>
  <c r="N52" i="25" s="1"/>
  <c r="R46" i="25"/>
  <c r="R36" i="25" s="1"/>
  <c r="R52" i="25" s="1"/>
  <c r="V57" i="25"/>
  <c r="M19" i="18"/>
  <c r="W22" i="23"/>
  <c r="V50" i="25"/>
  <c r="U68" i="25"/>
  <c r="D38" i="17"/>
  <c r="D30" i="17"/>
  <c r="D32" i="18"/>
  <c r="E18" i="19" s="1"/>
  <c r="H38" i="18"/>
  <c r="L17" i="18"/>
  <c r="M15" i="18"/>
  <c r="L23" i="18"/>
  <c r="L10" i="18"/>
  <c r="C16" i="19"/>
  <c r="C54" i="19"/>
  <c r="C61" i="19" s="1"/>
  <c r="C70" i="19" s="1"/>
  <c r="C85" i="19" s="1"/>
  <c r="B30" i="18"/>
  <c r="B47" i="18" s="1"/>
  <c r="B55" i="18" s="1"/>
  <c r="C58" i="18"/>
  <c r="B40" i="18"/>
  <c r="C26" i="19" s="1"/>
  <c r="B37" i="17"/>
  <c r="E22" i="19"/>
  <c r="E37" i="19" s="1"/>
  <c r="D29" i="17"/>
  <c r="B61" i="18"/>
  <c r="C56" i="18"/>
  <c r="B23" i="17"/>
  <c r="B31" i="17" s="1"/>
  <c r="C32" i="18"/>
  <c r="C61" i="18"/>
  <c r="C57" i="18"/>
  <c r="B52" i="18"/>
  <c r="B39" i="17"/>
  <c r="B31" i="18"/>
  <c r="G34" i="18" s="1"/>
  <c r="C49" i="19"/>
  <c r="C63" i="19"/>
  <c r="M21" i="18"/>
  <c r="L14" i="18"/>
  <c r="M18" i="18"/>
  <c r="C8" i="19"/>
  <c r="M25" i="18"/>
  <c r="B69" i="16"/>
  <c r="B78" i="16" s="1"/>
  <c r="M9" i="18"/>
  <c r="M10" i="18"/>
  <c r="D43" i="16"/>
  <c r="E46" i="19" s="1"/>
  <c r="C43" i="16"/>
  <c r="D46" i="19" s="1"/>
  <c r="D6" i="18"/>
  <c r="D11" i="18" s="1"/>
  <c r="I13" i="18" s="1"/>
  <c r="C48" i="19"/>
  <c r="B43" i="16"/>
  <c r="C55" i="19" s="1"/>
  <c r="B6" i="18"/>
  <c r="C8" i="18"/>
  <c r="C6" i="18" s="1"/>
  <c r="M7" i="18"/>
  <c r="M5" i="18"/>
  <c r="AC20" i="24"/>
  <c r="AC24" i="23"/>
  <c r="X24" i="23"/>
  <c r="X20" i="24"/>
  <c r="C22" i="18"/>
  <c r="D39" i="17"/>
  <c r="D52" i="18"/>
  <c r="E48" i="19"/>
  <c r="E47" i="19"/>
  <c r="E49" i="19"/>
  <c r="D23" i="17"/>
  <c r="B36" i="18"/>
  <c r="B30" i="17"/>
  <c r="E24" i="19"/>
  <c r="M38" i="18"/>
  <c r="M39" i="18"/>
  <c r="I39" i="18"/>
  <c r="W32" i="23"/>
  <c r="W33" i="23" s="1"/>
  <c r="D8" i="19"/>
  <c r="D63" i="19"/>
  <c r="I31" i="18"/>
  <c r="M31" i="18"/>
  <c r="I35" i="18"/>
  <c r="C18" i="19"/>
  <c r="D12" i="18"/>
  <c r="M13" i="18"/>
  <c r="C33" i="18"/>
  <c r="C25" i="17"/>
  <c r="C24" i="17"/>
  <c r="H40" i="18"/>
  <c r="D26" i="19"/>
  <c r="M16" i="18"/>
  <c r="M34" i="18"/>
  <c r="E20" i="19"/>
  <c r="I34" i="18"/>
  <c r="E63" i="19"/>
  <c r="D69" i="16"/>
  <c r="E8" i="19"/>
  <c r="E16" i="19"/>
  <c r="L19" i="18"/>
  <c r="E45" i="19"/>
  <c r="D56" i="18"/>
  <c r="D57" i="18"/>
  <c r="D42" i="18"/>
  <c r="D63" i="18" s="1"/>
  <c r="D61" i="18"/>
  <c r="D58" i="18"/>
  <c r="D60" i="18"/>
  <c r="AE44" i="23"/>
  <c r="AE63" i="25"/>
  <c r="AE62" i="25" s="1"/>
  <c r="AE22" i="24"/>
  <c r="AE27" i="24" s="1"/>
  <c r="AE28" i="24" s="1"/>
  <c r="C69" i="16"/>
  <c r="I38" i="18"/>
  <c r="I36" i="18"/>
  <c r="L9" i="18"/>
  <c r="C12" i="18"/>
  <c r="L16" i="18"/>
  <c r="D16" i="19"/>
  <c r="D17" i="19"/>
  <c r="H39" i="18"/>
  <c r="H34" i="18"/>
  <c r="H35" i="18"/>
  <c r="B29" i="17"/>
  <c r="D24" i="19"/>
  <c r="L38" i="18"/>
  <c r="E25" i="19"/>
  <c r="C45" i="19"/>
  <c r="E50" i="19"/>
  <c r="P14" i="25"/>
  <c r="W9" i="25"/>
  <c r="W50" i="25"/>
  <c r="P46" i="25"/>
  <c r="P36" i="25" s="1"/>
  <c r="W55" i="25"/>
  <c r="T56" i="25"/>
  <c r="V56" i="25"/>
  <c r="M54" i="25"/>
  <c r="H4" i="18"/>
  <c r="L35" i="18"/>
  <c r="B12" i="18"/>
  <c r="B5" i="18"/>
  <c r="O13" i="24"/>
  <c r="O17" i="24" s="1"/>
  <c r="O38" i="23"/>
  <c r="N33" i="23"/>
  <c r="N60" i="25"/>
  <c r="N54" i="25" s="1"/>
  <c r="C39" i="17"/>
  <c r="L26" i="18"/>
  <c r="D49" i="19"/>
  <c r="B57" i="18"/>
  <c r="L4" i="18"/>
  <c r="E33" i="23"/>
  <c r="E60" i="25"/>
  <c r="E54" i="25" s="1"/>
  <c r="D47" i="19"/>
  <c r="Z44" i="23"/>
  <c r="Z22" i="24"/>
  <c r="Z27" i="24" s="1"/>
  <c r="Z28" i="24" s="1"/>
  <c r="U24" i="24"/>
  <c r="U39" i="23"/>
  <c r="I18" i="14"/>
  <c r="D48" i="19"/>
  <c r="D45" i="19"/>
  <c r="C52" i="18"/>
  <c r="D40" i="18"/>
  <c r="D50" i="19"/>
  <c r="Z63" i="25"/>
  <c r="Z62" i="25" s="1"/>
  <c r="L63" i="25"/>
  <c r="L22" i="24"/>
  <c r="L27" i="24" s="1"/>
  <c r="L28" i="24" s="1"/>
  <c r="L44" i="23"/>
  <c r="AA22" i="24"/>
  <c r="AA27" i="24" s="1"/>
  <c r="AA28" i="24" s="1"/>
  <c r="AA44" i="23"/>
  <c r="N75" i="25"/>
  <c r="V75" i="25" s="1"/>
  <c r="V74" i="25"/>
  <c r="H18" i="14"/>
  <c r="Z38" i="23"/>
  <c r="Z14" i="24"/>
  <c r="Z17" i="24" s="1"/>
  <c r="T22" i="23"/>
  <c r="T20" i="24" s="1"/>
  <c r="U22" i="23"/>
  <c r="U20" i="24" s="1"/>
  <c r="J63" i="25"/>
  <c r="J44" i="23"/>
  <c r="J22" i="24"/>
  <c r="J27" i="24" s="1"/>
  <c r="AG22" i="24"/>
  <c r="AG27" i="24" s="1"/>
  <c r="AG44" i="23"/>
  <c r="C60" i="18"/>
  <c r="C42" i="18"/>
  <c r="G54" i="25"/>
  <c r="Q27" i="24"/>
  <c r="AD33" i="23"/>
  <c r="AD60" i="25"/>
  <c r="AD54" i="25" s="1"/>
  <c r="W64" i="25"/>
  <c r="H75" i="25"/>
  <c r="U75" i="25" s="1"/>
  <c r="U74" i="25"/>
  <c r="S24" i="23"/>
  <c r="S20" i="24"/>
  <c r="AB24" i="23"/>
  <c r="X38" i="23"/>
  <c r="X46" i="23" s="1"/>
  <c r="X13" i="24"/>
  <c r="X17" i="24" s="1"/>
  <c r="D63" i="25"/>
  <c r="D44" i="23"/>
  <c r="AF63" i="25"/>
  <c r="AF62" i="25" s="1"/>
  <c r="AF44" i="23"/>
  <c r="U66" i="25"/>
  <c r="W66" i="25"/>
  <c r="E18" i="14"/>
  <c r="AA38" i="23"/>
  <c r="AA14" i="24"/>
  <c r="AA17" i="24" s="1"/>
  <c r="AA18" i="24" s="1"/>
  <c r="E21" i="25"/>
  <c r="T21" i="25" s="1"/>
  <c r="T16" i="25"/>
  <c r="L21" i="25"/>
  <c r="V16" i="25"/>
  <c r="H62" i="25"/>
  <c r="D60" i="25"/>
  <c r="D33" i="23"/>
  <c r="N22" i="25"/>
  <c r="N33" i="25" s="1"/>
  <c r="T7" i="24"/>
  <c r="T11" i="24" s="1"/>
  <c r="T17" i="23"/>
  <c r="W23" i="24"/>
  <c r="W39" i="23"/>
  <c r="I22" i="25"/>
  <c r="U14" i="25"/>
  <c r="O14" i="25"/>
  <c r="O22" i="25" s="1"/>
  <c r="O33" i="25" s="1"/>
  <c r="V9" i="25"/>
  <c r="W38" i="25"/>
  <c r="I28" i="24"/>
  <c r="P24" i="23"/>
  <c r="P20" i="24"/>
  <c r="AE17" i="24"/>
  <c r="K60" i="25"/>
  <c r="K54" i="25" s="1"/>
  <c r="K33" i="23"/>
  <c r="O62" i="25"/>
  <c r="S22" i="24"/>
  <c r="S27" i="24" s="1"/>
  <c r="S44" i="23"/>
  <c r="Q11" i="24"/>
  <c r="V7" i="24"/>
  <c r="V11" i="24" s="1"/>
  <c r="J24" i="23"/>
  <c r="J20" i="24"/>
  <c r="Q20" i="24"/>
  <c r="Q24" i="23"/>
  <c r="O44" i="23"/>
  <c r="O22" i="24"/>
  <c r="O27" i="24" s="1"/>
  <c r="AG11" i="24"/>
  <c r="W21" i="25"/>
  <c r="J46" i="25"/>
  <c r="J52" i="25" s="1"/>
  <c r="AB46" i="25"/>
  <c r="L46" i="25"/>
  <c r="V48" i="25"/>
  <c r="W17" i="23"/>
  <c r="W7" i="24"/>
  <c r="W11" i="24" s="1"/>
  <c r="K24" i="23"/>
  <c r="K21" i="25"/>
  <c r="U21" i="25" s="1"/>
  <c r="U16" i="25"/>
  <c r="W16" i="25"/>
  <c r="U41" i="25"/>
  <c r="U30" i="23"/>
  <c r="P38" i="23"/>
  <c r="W49" i="25"/>
  <c r="H60" i="25"/>
  <c r="W39" i="25"/>
  <c r="W41" i="25"/>
  <c r="E17" i="14"/>
  <c r="H14" i="24"/>
  <c r="H17" i="24" s="1"/>
  <c r="H38" i="23"/>
  <c r="V39" i="23"/>
  <c r="V23" i="24"/>
  <c r="J11" i="24"/>
  <c r="M22" i="25"/>
  <c r="M33" i="25" s="1"/>
  <c r="W37" i="25"/>
  <c r="AA46" i="25"/>
  <c r="AA36" i="25" s="1"/>
  <c r="T67" i="25"/>
  <c r="W68" i="25"/>
  <c r="E16" i="14"/>
  <c r="R11" i="24"/>
  <c r="Z22" i="25"/>
  <c r="Z33" i="25" s="1"/>
  <c r="W47" i="25"/>
  <c r="AD46" i="25"/>
  <c r="AD36" i="25" s="1"/>
  <c r="U50" i="25"/>
  <c r="T51" i="25"/>
  <c r="I11" i="24"/>
  <c r="Y11" i="24"/>
  <c r="V44" i="25"/>
  <c r="D46" i="25"/>
  <c r="Z46" i="25"/>
  <c r="AF46" i="25"/>
  <c r="AF36" i="25" s="1"/>
  <c r="U64" i="25"/>
  <c r="G22" i="25"/>
  <c r="G33" i="25" s="1"/>
  <c r="W43" i="25"/>
  <c r="T44" i="25"/>
  <c r="V65" i="25"/>
  <c r="L36" i="18" l="1"/>
  <c r="T23" i="23"/>
  <c r="T30" i="24" s="1"/>
  <c r="B58" i="18"/>
  <c r="P18" i="24"/>
  <c r="Z18" i="24"/>
  <c r="V23" i="23"/>
  <c r="V30" i="24" s="1"/>
  <c r="S69" i="25"/>
  <c r="P28" i="24"/>
  <c r="Q38" i="23"/>
  <c r="Q46" i="23" s="1"/>
  <c r="N69" i="25"/>
  <c r="H46" i="23"/>
  <c r="G14" i="24"/>
  <c r="G17" i="24" s="1"/>
  <c r="G18" i="24" s="1"/>
  <c r="G29" i="24" s="1"/>
  <c r="G32" i="24" s="1"/>
  <c r="G34" i="24" s="1"/>
  <c r="C69" i="25"/>
  <c r="R69" i="25"/>
  <c r="R70" i="25" s="1"/>
  <c r="R77" i="25" s="1"/>
  <c r="F69" i="25"/>
  <c r="F70" i="25" s="1"/>
  <c r="F77" i="25" s="1"/>
  <c r="Y14" i="24"/>
  <c r="Y17" i="24" s="1"/>
  <c r="Y18" i="24" s="1"/>
  <c r="C37" i="18"/>
  <c r="H37" i="18" s="1"/>
  <c r="C33" i="17"/>
  <c r="I38" i="23"/>
  <c r="I46" i="23" s="1"/>
  <c r="E69" i="25"/>
  <c r="E70" i="25" s="1"/>
  <c r="E77" i="25" s="1"/>
  <c r="B42" i="18"/>
  <c r="B63" i="18" s="1"/>
  <c r="B59" i="18"/>
  <c r="AG18" i="24"/>
  <c r="AE38" i="23"/>
  <c r="AE46" i="23" s="1"/>
  <c r="AB38" i="23"/>
  <c r="AB46" i="23" s="1"/>
  <c r="B60" i="18"/>
  <c r="H18" i="24"/>
  <c r="G69" i="25"/>
  <c r="G70" i="25" s="1"/>
  <c r="G77" i="25" s="1"/>
  <c r="T14" i="25"/>
  <c r="AC69" i="25"/>
  <c r="AC70" i="25" s="1"/>
  <c r="G18" i="14"/>
  <c r="D18" i="14" s="1"/>
  <c r="J14" i="24"/>
  <c r="J17" i="24" s="1"/>
  <c r="J18" i="24" s="1"/>
  <c r="T44" i="23"/>
  <c r="T45" i="23" s="1"/>
  <c r="T31" i="24" s="1"/>
  <c r="B24" i="17"/>
  <c r="X28" i="24"/>
  <c r="D22" i="19"/>
  <c r="D37" i="19" s="1"/>
  <c r="Z69" i="25"/>
  <c r="Y28" i="24"/>
  <c r="X18" i="24"/>
  <c r="X29" i="24" s="1"/>
  <c r="X32" i="24" s="1"/>
  <c r="X34" i="24" s="1"/>
  <c r="W63" i="25"/>
  <c r="B33" i="18"/>
  <c r="C19" i="19" s="1"/>
  <c r="Y69" i="25"/>
  <c r="Y70" i="25" s="1"/>
  <c r="C32" i="17"/>
  <c r="F28" i="24"/>
  <c r="V17" i="24"/>
  <c r="V18" i="24" s="1"/>
  <c r="M69" i="25"/>
  <c r="M70" i="25" s="1"/>
  <c r="M77" i="25" s="1"/>
  <c r="H36" i="18"/>
  <c r="N70" i="25"/>
  <c r="N71" i="25" s="1"/>
  <c r="G30" i="18"/>
  <c r="AC28" i="24"/>
  <c r="H28" i="24"/>
  <c r="G35" i="18"/>
  <c r="I69" i="25"/>
  <c r="I70" i="25" s="1"/>
  <c r="I77" i="25" s="1"/>
  <c r="L31" i="18"/>
  <c r="O28" i="24"/>
  <c r="AG46" i="23"/>
  <c r="I32" i="18"/>
  <c r="R14" i="24"/>
  <c r="R17" i="24" s="1"/>
  <c r="R18" i="24" s="1"/>
  <c r="R29" i="24" s="1"/>
  <c r="R32" i="24" s="1"/>
  <c r="R34" i="24" s="1"/>
  <c r="R38" i="23"/>
  <c r="R46" i="23" s="1"/>
  <c r="Q28" i="24"/>
  <c r="K69" i="25"/>
  <c r="K70" i="25" s="1"/>
  <c r="K77" i="25" s="1"/>
  <c r="M38" i="23"/>
  <c r="M46" i="23" s="1"/>
  <c r="V38" i="23"/>
  <c r="M32" i="18"/>
  <c r="O18" i="24"/>
  <c r="AE18" i="24"/>
  <c r="AE29" i="24" s="1"/>
  <c r="AE32" i="24" s="1"/>
  <c r="AE34" i="24" s="1"/>
  <c r="AD69" i="25"/>
  <c r="J28" i="24"/>
  <c r="AA29" i="24"/>
  <c r="AA32" i="24" s="1"/>
  <c r="AA34" i="24" s="1"/>
  <c r="W62" i="25"/>
  <c r="T14" i="24"/>
  <c r="T17" i="24" s="1"/>
  <c r="T18" i="24" s="1"/>
  <c r="T38" i="23"/>
  <c r="U23" i="23"/>
  <c r="U30" i="24" s="1"/>
  <c r="AB18" i="24"/>
  <c r="AB29" i="24" s="1"/>
  <c r="AB32" i="24" s="1"/>
  <c r="AB34" i="24" s="1"/>
  <c r="AF18" i="24"/>
  <c r="AF29" i="24" s="1"/>
  <c r="AF32" i="24" s="1"/>
  <c r="AF34" i="24" s="1"/>
  <c r="V14" i="25"/>
  <c r="U52" i="25"/>
  <c r="X69" i="25"/>
  <c r="X70" i="25" s="1"/>
  <c r="X71" i="25" s="1"/>
  <c r="AF69" i="25"/>
  <c r="G46" i="23"/>
  <c r="Q69" i="25"/>
  <c r="Q70" i="25" s="1"/>
  <c r="Q77" i="25" s="1"/>
  <c r="Q79" i="25" s="1"/>
  <c r="W36" i="25"/>
  <c r="AC14" i="24"/>
  <c r="AC17" i="24" s="1"/>
  <c r="AC18" i="24" s="1"/>
  <c r="AC38" i="23"/>
  <c r="AC46" i="23" s="1"/>
  <c r="G39" i="18"/>
  <c r="E56" i="19"/>
  <c r="S38" i="23"/>
  <c r="S46" i="23" s="1"/>
  <c r="S14" i="24"/>
  <c r="S17" i="24" s="1"/>
  <c r="S18" i="24" s="1"/>
  <c r="AE69" i="25"/>
  <c r="AE70" i="25" s="1"/>
  <c r="AE77" i="25" s="1"/>
  <c r="L14" i="24"/>
  <c r="L17" i="24" s="1"/>
  <c r="L18" i="24" s="1"/>
  <c r="L29" i="24" s="1"/>
  <c r="L32" i="24" s="1"/>
  <c r="L34" i="24" s="1"/>
  <c r="L38" i="23"/>
  <c r="L46" i="23" s="1"/>
  <c r="P46" i="23"/>
  <c r="W60" i="25"/>
  <c r="M18" i="24"/>
  <c r="M29" i="24" s="1"/>
  <c r="M32" i="24" s="1"/>
  <c r="M34" i="24" s="1"/>
  <c r="T24" i="23"/>
  <c r="E55" i="19"/>
  <c r="C14" i="7" s="1"/>
  <c r="D14" i="7" s="1"/>
  <c r="D33" i="25"/>
  <c r="D76" i="25" s="1"/>
  <c r="C18" i="24"/>
  <c r="C29" i="24" s="1"/>
  <c r="C32" i="24" s="1"/>
  <c r="C34" i="24" s="1"/>
  <c r="F14" i="24"/>
  <c r="F17" i="24" s="1"/>
  <c r="F18" i="24" s="1"/>
  <c r="F38" i="23"/>
  <c r="F46" i="23" s="1"/>
  <c r="K22" i="25"/>
  <c r="K33" i="25" s="1"/>
  <c r="K76" i="25" s="1"/>
  <c r="AA46" i="23"/>
  <c r="U46" i="25"/>
  <c r="AG28" i="24"/>
  <c r="Z46" i="23"/>
  <c r="D56" i="19"/>
  <c r="C70" i="25"/>
  <c r="C77" i="25" s="1"/>
  <c r="C79" i="25" s="1"/>
  <c r="C81" i="25" s="1"/>
  <c r="D80" i="25" s="1"/>
  <c r="E22" i="25"/>
  <c r="T22" i="25" s="1"/>
  <c r="D55" i="19"/>
  <c r="P29" i="24"/>
  <c r="P32" i="24" s="1"/>
  <c r="P34" i="24" s="1"/>
  <c r="S28" i="24"/>
  <c r="AF38" i="23"/>
  <c r="AF46" i="23" s="1"/>
  <c r="M8" i="18"/>
  <c r="J46" i="23"/>
  <c r="S70" i="25"/>
  <c r="S77" i="25" s="1"/>
  <c r="W20" i="24"/>
  <c r="W23" i="23"/>
  <c r="W30" i="24" s="1"/>
  <c r="I18" i="24"/>
  <c r="I29" i="24" s="1"/>
  <c r="I32" i="24" s="1"/>
  <c r="I34" i="24" s="1"/>
  <c r="I33" i="25"/>
  <c r="M22" i="18"/>
  <c r="AB69" i="25"/>
  <c r="L40" i="18"/>
  <c r="D44" i="16"/>
  <c r="E65" i="19" s="1"/>
  <c r="H16" i="14"/>
  <c r="B33" i="17"/>
  <c r="B32" i="17"/>
  <c r="B37" i="18"/>
  <c r="D18" i="19"/>
  <c r="H32" i="18"/>
  <c r="B25" i="17"/>
  <c r="L32" i="18"/>
  <c r="B41" i="17"/>
  <c r="B41" i="18"/>
  <c r="G38" i="18"/>
  <c r="G40" i="18"/>
  <c r="G32" i="18"/>
  <c r="G31" i="18"/>
  <c r="D39" i="19"/>
  <c r="C17" i="19"/>
  <c r="C39" i="19" s="1"/>
  <c r="E9" i="19"/>
  <c r="E12" i="19" s="1"/>
  <c r="C46" i="19"/>
  <c r="C44" i="16"/>
  <c r="D62" i="19" s="1"/>
  <c r="B44" i="16"/>
  <c r="B79" i="16" s="1"/>
  <c r="C56" i="19"/>
  <c r="L6" i="18"/>
  <c r="D9" i="19"/>
  <c r="D10" i="19" s="1"/>
  <c r="M6" i="18"/>
  <c r="C11" i="18"/>
  <c r="H20" i="18" s="1"/>
  <c r="L8" i="18"/>
  <c r="I22" i="18"/>
  <c r="AD52" i="25"/>
  <c r="R76" i="25"/>
  <c r="T60" i="25"/>
  <c r="D54" i="25"/>
  <c r="E38" i="23"/>
  <c r="E46" i="23" s="1"/>
  <c r="E14" i="24"/>
  <c r="E17" i="24" s="1"/>
  <c r="E18" i="24" s="1"/>
  <c r="E29" i="24" s="1"/>
  <c r="E32" i="24" s="1"/>
  <c r="E34" i="24" s="1"/>
  <c r="F76" i="25"/>
  <c r="L5" i="18"/>
  <c r="B11" i="18"/>
  <c r="C66" i="19" s="1"/>
  <c r="P22" i="25"/>
  <c r="W14" i="25"/>
  <c r="C78" i="16"/>
  <c r="D25" i="17"/>
  <c r="D33" i="18"/>
  <c r="D31" i="17"/>
  <c r="D24" i="17"/>
  <c r="U22" i="24"/>
  <c r="U27" i="24" s="1"/>
  <c r="U28" i="24" s="1"/>
  <c r="U44" i="23"/>
  <c r="U45" i="23" s="1"/>
  <c r="U31" i="24" s="1"/>
  <c r="C57" i="19"/>
  <c r="W54" i="25"/>
  <c r="P69" i="25"/>
  <c r="U13" i="24"/>
  <c r="U17" i="24" s="1"/>
  <c r="U18" i="24" s="1"/>
  <c r="U38" i="23"/>
  <c r="W22" i="24"/>
  <c r="W27" i="24" s="1"/>
  <c r="W44" i="23"/>
  <c r="W45" i="23" s="1"/>
  <c r="W31" i="24" s="1"/>
  <c r="U63" i="25"/>
  <c r="J62" i="25"/>
  <c r="J69" i="25" s="1"/>
  <c r="J70" i="25" s="1"/>
  <c r="W14" i="24"/>
  <c r="W17" i="24" s="1"/>
  <c r="W18" i="24" s="1"/>
  <c r="W38" i="23"/>
  <c r="L52" i="25"/>
  <c r="V46" i="25"/>
  <c r="H42" i="18"/>
  <c r="D28" i="19"/>
  <c r="C63" i="18"/>
  <c r="C62" i="18"/>
  <c r="E26" i="19"/>
  <c r="E39" i="19" s="1"/>
  <c r="M40" i="18"/>
  <c r="I40" i="18"/>
  <c r="E28" i="19"/>
  <c r="D62" i="18"/>
  <c r="M42" i="18"/>
  <c r="I42" i="18"/>
  <c r="S76" i="25"/>
  <c r="AB36" i="25"/>
  <c r="AB52" i="25" s="1"/>
  <c r="N38" i="23"/>
  <c r="N46" i="23" s="1"/>
  <c r="N14" i="24"/>
  <c r="N17" i="24" s="1"/>
  <c r="N18" i="24" s="1"/>
  <c r="N29" i="24" s="1"/>
  <c r="N32" i="24" s="1"/>
  <c r="N34" i="24" s="1"/>
  <c r="H76" i="25"/>
  <c r="H33" i="18"/>
  <c r="D19" i="19"/>
  <c r="D36" i="19" s="1"/>
  <c r="D41" i="17"/>
  <c r="D41" i="18"/>
  <c r="L22" i="18"/>
  <c r="D78" i="16"/>
  <c r="K14" i="24"/>
  <c r="K17" i="24" s="1"/>
  <c r="K18" i="24" s="1"/>
  <c r="K29" i="24" s="1"/>
  <c r="K32" i="24" s="1"/>
  <c r="K34" i="24" s="1"/>
  <c r="K38" i="23"/>
  <c r="K46" i="23" s="1"/>
  <c r="M76" i="25"/>
  <c r="O76" i="25"/>
  <c r="V63" i="25"/>
  <c r="L62" i="25"/>
  <c r="U60" i="25"/>
  <c r="H54" i="25"/>
  <c r="AA76" i="25"/>
  <c r="G71" i="25"/>
  <c r="G76" i="25"/>
  <c r="G79" i="25" s="1"/>
  <c r="T46" i="25"/>
  <c r="D52" i="25"/>
  <c r="V60" i="25"/>
  <c r="O69" i="25"/>
  <c r="O70" i="25" s="1"/>
  <c r="O77" i="25" s="1"/>
  <c r="N76" i="25"/>
  <c r="V21" i="25"/>
  <c r="L22" i="25"/>
  <c r="T28" i="24"/>
  <c r="V54" i="25"/>
  <c r="L12" i="18"/>
  <c r="D57" i="19"/>
  <c r="I12" i="18"/>
  <c r="E57" i="19"/>
  <c r="E66" i="19"/>
  <c r="C28" i="7" s="1"/>
  <c r="D28" i="7" s="1"/>
  <c r="M12" i="18"/>
  <c r="C9" i="19"/>
  <c r="Z76" i="25"/>
  <c r="AA52" i="25"/>
  <c r="AA70" i="25" s="1"/>
  <c r="AA77" i="25" s="1"/>
  <c r="AE76" i="25"/>
  <c r="W46" i="25"/>
  <c r="P52" i="25"/>
  <c r="AF52" i="25"/>
  <c r="V22" i="24"/>
  <c r="V27" i="24" s="1"/>
  <c r="V28" i="24" s="1"/>
  <c r="V44" i="23"/>
  <c r="V45" i="23" s="1"/>
  <c r="V31" i="24" s="1"/>
  <c r="AG70" i="25"/>
  <c r="Q18" i="24"/>
  <c r="Q29" i="24" s="1"/>
  <c r="Q32" i="24" s="1"/>
  <c r="Q34" i="24" s="1"/>
  <c r="D14" i="24"/>
  <c r="D17" i="24" s="1"/>
  <c r="D18" i="24" s="1"/>
  <c r="D29" i="24" s="1"/>
  <c r="D32" i="24" s="1"/>
  <c r="D34" i="24" s="1"/>
  <c r="D38" i="23"/>
  <c r="D46" i="23" s="1"/>
  <c r="D62" i="25"/>
  <c r="T62" i="25" s="1"/>
  <c r="T63" i="25"/>
  <c r="AD38" i="23"/>
  <c r="AD46" i="23" s="1"/>
  <c r="AD14" i="24"/>
  <c r="AD17" i="24" s="1"/>
  <c r="AD18" i="24" s="1"/>
  <c r="AD29" i="24" s="1"/>
  <c r="AD32" i="24" s="1"/>
  <c r="AD34" i="24" s="1"/>
  <c r="Z29" i="24"/>
  <c r="Z32" i="24" s="1"/>
  <c r="Z34" i="24" s="1"/>
  <c r="I14" i="18"/>
  <c r="I11" i="18"/>
  <c r="I18" i="18"/>
  <c r="I23" i="18"/>
  <c r="I7" i="18"/>
  <c r="I17" i="18"/>
  <c r="I20" i="18"/>
  <c r="I10" i="18"/>
  <c r="I24" i="18"/>
  <c r="I19" i="18"/>
  <c r="I9" i="18"/>
  <c r="I15" i="18"/>
  <c r="I6" i="18"/>
  <c r="I5" i="18"/>
  <c r="I16" i="18"/>
  <c r="E7" i="19"/>
  <c r="I26" i="18"/>
  <c r="I21" i="18"/>
  <c r="I25" i="18"/>
  <c r="I8" i="18"/>
  <c r="C41" i="17"/>
  <c r="C41" i="18"/>
  <c r="Z36" i="25"/>
  <c r="Z52" i="25" s="1"/>
  <c r="O46" i="23"/>
  <c r="C22" i="19"/>
  <c r="G36" i="18"/>
  <c r="I71" i="25" l="1"/>
  <c r="N77" i="25"/>
  <c r="V24" i="23"/>
  <c r="W28" i="24"/>
  <c r="G42" i="18"/>
  <c r="L33" i="18"/>
  <c r="L42" i="18"/>
  <c r="C28" i="19"/>
  <c r="T46" i="23"/>
  <c r="B62" i="18"/>
  <c r="F22" i="14"/>
  <c r="AB70" i="25"/>
  <c r="D23" i="19"/>
  <c r="D38" i="19" s="1"/>
  <c r="AG29" i="24"/>
  <c r="AG32" i="24" s="1"/>
  <c r="AG34" i="24" s="1"/>
  <c r="L37" i="18"/>
  <c r="O29" i="24"/>
  <c r="O32" i="24" s="1"/>
  <c r="O34" i="24" s="1"/>
  <c r="E33" i="25"/>
  <c r="E76" i="25" s="1"/>
  <c r="J22" i="14"/>
  <c r="J23" i="14" s="1"/>
  <c r="AC77" i="25"/>
  <c r="AC79" i="25" s="1"/>
  <c r="AC71" i="25"/>
  <c r="Z70" i="25"/>
  <c r="Z77" i="25" s="1"/>
  <c r="Z79" i="25" s="1"/>
  <c r="Y29" i="24"/>
  <c r="Y32" i="24" s="1"/>
  <c r="Y34" i="24" s="1"/>
  <c r="F29" i="24"/>
  <c r="F32" i="24" s="1"/>
  <c r="F34" i="24" s="1"/>
  <c r="AF70" i="25"/>
  <c r="AF77" i="25" s="1"/>
  <c r="AF79" i="25" s="1"/>
  <c r="R79" i="25"/>
  <c r="R71" i="25"/>
  <c r="H29" i="24"/>
  <c r="H32" i="24" s="1"/>
  <c r="H34" i="24" s="1"/>
  <c r="M71" i="25"/>
  <c r="G33" i="18"/>
  <c r="I76" i="25"/>
  <c r="I79" i="25" s="1"/>
  <c r="M79" i="25"/>
  <c r="C71" i="25"/>
  <c r="AC29" i="24"/>
  <c r="AC32" i="24" s="1"/>
  <c r="AC34" i="24" s="1"/>
  <c r="M22" i="14"/>
  <c r="M23" i="14" s="1"/>
  <c r="W24" i="23"/>
  <c r="X77" i="25"/>
  <c r="X79" i="25" s="1"/>
  <c r="K79" i="25"/>
  <c r="U24" i="23"/>
  <c r="AD70" i="25"/>
  <c r="AD77" i="25" s="1"/>
  <c r="AD79" i="25" s="1"/>
  <c r="N79" i="25"/>
  <c r="J29" i="24"/>
  <c r="J32" i="24" s="1"/>
  <c r="J34" i="24" s="1"/>
  <c r="S71" i="25"/>
  <c r="Q71" i="25"/>
  <c r="S79" i="25"/>
  <c r="W69" i="25"/>
  <c r="C64" i="19"/>
  <c r="S29" i="24"/>
  <c r="S32" i="24" s="1"/>
  <c r="S34" i="24" s="1"/>
  <c r="O22" i="14"/>
  <c r="O23" i="14" s="1"/>
  <c r="D79" i="16"/>
  <c r="D70" i="16"/>
  <c r="E64" i="19"/>
  <c r="U62" i="25"/>
  <c r="L22" i="14"/>
  <c r="L23" i="14" s="1"/>
  <c r="V29" i="24"/>
  <c r="V32" i="24" s="1"/>
  <c r="V34" i="24" s="1"/>
  <c r="AE71" i="25"/>
  <c r="V46" i="23"/>
  <c r="T29" i="24"/>
  <c r="T32" i="24" s="1"/>
  <c r="T34" i="24" s="1"/>
  <c r="O71" i="25"/>
  <c r="P22" i="14"/>
  <c r="P23" i="14" s="1"/>
  <c r="I17" i="14"/>
  <c r="C44" i="19"/>
  <c r="B70" i="16"/>
  <c r="C65" i="19"/>
  <c r="K22" i="14"/>
  <c r="K23" i="14" s="1"/>
  <c r="N22" i="14"/>
  <c r="N23" i="14" s="1"/>
  <c r="I22" i="14"/>
  <c r="I23" i="14" s="1"/>
  <c r="U22" i="25"/>
  <c r="U33" i="25"/>
  <c r="W29" i="24"/>
  <c r="W32" i="24" s="1"/>
  <c r="W34" i="24" s="1"/>
  <c r="E10" i="19"/>
  <c r="E11" i="19" s="1"/>
  <c r="F79" i="25"/>
  <c r="F71" i="25"/>
  <c r="K71" i="25"/>
  <c r="Y77" i="25"/>
  <c r="Y79" i="25" s="1"/>
  <c r="Y71" i="25"/>
  <c r="AA79" i="25"/>
  <c r="AA71" i="25"/>
  <c r="O79" i="25"/>
  <c r="E62" i="19"/>
  <c r="E44" i="19"/>
  <c r="H17" i="14"/>
  <c r="C62" i="19"/>
  <c r="Q22" i="14"/>
  <c r="Q23" i="14" s="1"/>
  <c r="C23" i="19"/>
  <c r="C38" i="19" s="1"/>
  <c r="G37" i="18"/>
  <c r="C37" i="19"/>
  <c r="C36" i="19"/>
  <c r="C27" i="19"/>
  <c r="B53" i="18"/>
  <c r="G41" i="18"/>
  <c r="B54" i="18"/>
  <c r="B42" i="17"/>
  <c r="B43" i="17"/>
  <c r="B43" i="18"/>
  <c r="C70" i="16"/>
  <c r="D65" i="19"/>
  <c r="C79" i="16"/>
  <c r="D64" i="19"/>
  <c r="D12" i="19"/>
  <c r="D44" i="19"/>
  <c r="H7" i="18"/>
  <c r="H23" i="18"/>
  <c r="H13" i="18"/>
  <c r="D7" i="19"/>
  <c r="H8" i="18"/>
  <c r="H15" i="18"/>
  <c r="H9" i="18"/>
  <c r="H22" i="18"/>
  <c r="M11" i="18"/>
  <c r="H6" i="18"/>
  <c r="H14" i="18"/>
  <c r="H11" i="18"/>
  <c r="L11" i="18"/>
  <c r="H16" i="18"/>
  <c r="H19" i="18"/>
  <c r="H21" i="18"/>
  <c r="H18" i="18"/>
  <c r="H12" i="18"/>
  <c r="H25" i="18"/>
  <c r="H10" i="18"/>
  <c r="H17" i="18"/>
  <c r="H26" i="18"/>
  <c r="H5" i="18"/>
  <c r="H24" i="18"/>
  <c r="D66" i="19"/>
  <c r="H41" i="18"/>
  <c r="L41" i="18"/>
  <c r="D27" i="19"/>
  <c r="C54" i="18"/>
  <c r="C53" i="18"/>
  <c r="G7" i="18"/>
  <c r="G16" i="18"/>
  <c r="G23" i="18"/>
  <c r="G13" i="18"/>
  <c r="G26" i="18"/>
  <c r="G25" i="18"/>
  <c r="G10" i="18"/>
  <c r="G15" i="18"/>
  <c r="G24" i="18"/>
  <c r="C7" i="19"/>
  <c r="G17" i="18"/>
  <c r="G18" i="18"/>
  <c r="G22" i="18"/>
  <c r="G21" i="18"/>
  <c r="G11" i="18"/>
  <c r="G20" i="18"/>
  <c r="G8" i="18"/>
  <c r="G6" i="18"/>
  <c r="G19" i="18"/>
  <c r="G14" i="18"/>
  <c r="G9" i="18"/>
  <c r="C43" i="18"/>
  <c r="C42" i="17"/>
  <c r="C43" i="17"/>
  <c r="AE79" i="25"/>
  <c r="V22" i="25"/>
  <c r="L33" i="25"/>
  <c r="J77" i="25"/>
  <c r="J79" i="25" s="1"/>
  <c r="J71" i="25"/>
  <c r="G12" i="18"/>
  <c r="G5" i="18"/>
  <c r="V52" i="25"/>
  <c r="AB77" i="25"/>
  <c r="AB79" i="25" s="1"/>
  <c r="AB71" i="25"/>
  <c r="D42" i="17"/>
  <c r="D43" i="17"/>
  <c r="D43" i="18"/>
  <c r="V62" i="25"/>
  <c r="L69" i="25"/>
  <c r="V69" i="25" s="1"/>
  <c r="U46" i="23"/>
  <c r="C12" i="19"/>
  <c r="C10" i="19"/>
  <c r="D11" i="19" s="1"/>
  <c r="T52" i="25"/>
  <c r="I41" i="18"/>
  <c r="M41" i="18"/>
  <c r="E27" i="19"/>
  <c r="D53" i="18"/>
  <c r="D54" i="18"/>
  <c r="D37" i="18"/>
  <c r="D33" i="17"/>
  <c r="D32" i="17"/>
  <c r="H22" i="14"/>
  <c r="H23" i="14" s="1"/>
  <c r="H69" i="25"/>
  <c r="U54" i="25"/>
  <c r="M33" i="18"/>
  <c r="I33" i="18"/>
  <c r="E19" i="19"/>
  <c r="E36" i="19" s="1"/>
  <c r="T80" i="25"/>
  <c r="U29" i="24"/>
  <c r="U32" i="24" s="1"/>
  <c r="U34" i="24" s="1"/>
  <c r="AG71" i="25"/>
  <c r="AG77" i="25"/>
  <c r="AG79" i="25" s="1"/>
  <c r="W52" i="25"/>
  <c r="P70" i="25"/>
  <c r="W46" i="23"/>
  <c r="W22" i="25"/>
  <c r="P33" i="25"/>
  <c r="T54" i="25"/>
  <c r="D69" i="25"/>
  <c r="T69" i="25" s="1"/>
  <c r="T33" i="25" l="1"/>
  <c r="F23" i="14"/>
  <c r="G22" i="14"/>
  <c r="G23" i="14" s="1"/>
  <c r="E71" i="25"/>
  <c r="Z71" i="25"/>
  <c r="AF71" i="25"/>
  <c r="U76" i="25"/>
  <c r="AD71" i="25"/>
  <c r="R22" i="14"/>
  <c r="R23" i="14" s="1"/>
  <c r="I16" i="14"/>
  <c r="C29" i="19"/>
  <c r="C40" i="19" s="1"/>
  <c r="G43" i="18"/>
  <c r="I37" i="18"/>
  <c r="M37" i="18"/>
  <c r="E23" i="19"/>
  <c r="E38" i="19" s="1"/>
  <c r="P76" i="25"/>
  <c r="P71" i="25"/>
  <c r="W71" i="25" s="1"/>
  <c r="W33" i="25"/>
  <c r="U69" i="25"/>
  <c r="H70" i="25"/>
  <c r="D29" i="19"/>
  <c r="D40" i="19" s="1"/>
  <c r="L43" i="18"/>
  <c r="H43" i="18"/>
  <c r="P77" i="25"/>
  <c r="W77" i="25" s="1"/>
  <c r="W70" i="25"/>
  <c r="L70" i="25"/>
  <c r="L71" i="25" s="1"/>
  <c r="V71" i="25" s="1"/>
  <c r="D70" i="25"/>
  <c r="L76" i="25"/>
  <c r="V33" i="25"/>
  <c r="E79" i="25"/>
  <c r="T76" i="25"/>
  <c r="M43" i="18"/>
  <c r="I43" i="18"/>
  <c r="E29" i="19"/>
  <c r="E40" i="19" s="1"/>
  <c r="V76" i="25" l="1"/>
  <c r="T70" i="25"/>
  <c r="D77" i="25"/>
  <c r="D71" i="25"/>
  <c r="T71" i="25" s="1"/>
  <c r="L77" i="25"/>
  <c r="V77" i="25" s="1"/>
  <c r="V70" i="25"/>
  <c r="U70" i="25"/>
  <c r="H77" i="25"/>
  <c r="H71" i="25"/>
  <c r="U71" i="25" s="1"/>
  <c r="P79" i="25"/>
  <c r="W79" i="25" s="1"/>
  <c r="W76" i="25"/>
  <c r="L79" i="25" l="1"/>
  <c r="V79" i="25" s="1"/>
  <c r="U77" i="25"/>
  <c r="H79" i="25"/>
  <c r="U79" i="25" s="1"/>
  <c r="T77" i="25"/>
  <c r="D79" i="25"/>
  <c r="T79" i="25" l="1"/>
  <c r="T81" i="25" s="1"/>
  <c r="D81" i="25"/>
  <c r="E80" i="25" s="1"/>
  <c r="E81" i="25" s="1"/>
  <c r="F80" i="25" s="1"/>
  <c r="F81" i="25" s="1"/>
  <c r="G80" i="25" s="1"/>
  <c r="G81" i="25" s="1"/>
  <c r="H80" i="25" s="1"/>
  <c r="U80" i="25" l="1"/>
  <c r="U81" i="25" s="1"/>
  <c r="H81" i="25"/>
  <c r="I80" i="25" s="1"/>
  <c r="I81" i="25" s="1"/>
  <c r="J80" i="25" s="1"/>
  <c r="J81" i="25" s="1"/>
  <c r="K80" i="25" s="1"/>
  <c r="K81" i="25" s="1"/>
  <c r="L80" i="25" s="1"/>
  <c r="V80" i="25" l="1"/>
  <c r="V81" i="25" s="1"/>
  <c r="L81" i="25"/>
  <c r="M80" i="25" s="1"/>
  <c r="M81" i="25" s="1"/>
  <c r="N80" i="25" s="1"/>
  <c r="N81" i="25" s="1"/>
  <c r="O80" i="25" s="1"/>
  <c r="O81" i="25" s="1"/>
  <c r="P80" i="25" s="1"/>
  <c r="D13" i="14"/>
  <c r="B60" i="14" s="1"/>
  <c r="F17" i="14" l="1"/>
  <c r="D17" i="14" s="1"/>
  <c r="F16" i="14"/>
  <c r="D16" i="14" s="1"/>
  <c r="B52" i="14"/>
  <c r="P81" i="25"/>
  <c r="Q80" i="25" s="1"/>
  <c r="Q81" i="25" s="1"/>
  <c r="R80" i="25" s="1"/>
  <c r="R81" i="25" s="1"/>
  <c r="S80" i="25" s="1"/>
  <c r="S81" i="25" s="1"/>
  <c r="W80" i="25"/>
  <c r="W81" i="25" s="1"/>
  <c r="X80" i="25" s="1"/>
  <c r="X81" i="25" s="1"/>
  <c r="Y80" i="25" s="1"/>
  <c r="Y81" i="25" s="1"/>
  <c r="Z80" i="25" s="1"/>
  <c r="Z81" i="25" s="1"/>
  <c r="AA80" i="25" s="1"/>
  <c r="AA81" i="25" s="1"/>
  <c r="AB80" i="25" s="1"/>
  <c r="AB81" i="25" s="1"/>
  <c r="AC80" i="25" s="1"/>
  <c r="AC81" i="25" s="1"/>
  <c r="AD80" i="25" s="1"/>
  <c r="AD81" i="25" s="1"/>
  <c r="AE80" i="25" s="1"/>
  <c r="AE81" i="25" s="1"/>
  <c r="AF80" i="25" s="1"/>
  <c r="AF81" i="25" s="1"/>
  <c r="AG80" i="25" s="1"/>
  <c r="AG81" i="25" s="1"/>
  <c r="B53" i="14" l="1"/>
  <c r="S22" i="14" l="1"/>
  <c r="D22" i="14" s="1"/>
  <c r="S23" i="14" l="1"/>
  <c r="D23" i="14" l="1"/>
  <c r="M25" i="14" s="1"/>
  <c r="B54" i="14"/>
  <c r="B55" i="14" s="1"/>
  <c r="B56" i="14" s="1"/>
  <c r="B61" i="14" s="1"/>
  <c r="B64" i="14" s="1"/>
  <c r="K28"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8" authorId="0" shapeId="0" xr:uid="{00000000-0006-0000-0700-000001000000}">
      <text>
        <r>
          <rPr>
            <sz val="8"/>
            <color indexed="81"/>
            <rFont val="Tahoma"/>
            <family val="2"/>
          </rPr>
          <t>cheltuielile de consultanta, publicitate, audit sunt considerate aferente perioadei si se includ in valoarea activelor corporale pentru amortizare</t>
        </r>
      </text>
    </comment>
  </commentList>
</comments>
</file>

<file path=xl/sharedStrings.xml><?xml version="1.0" encoding="utf-8"?>
<sst xmlns="http://schemas.openxmlformats.org/spreadsheetml/2006/main" count="763" uniqueCount="575">
  <si>
    <t>BILANT</t>
  </si>
  <si>
    <t>N-2</t>
  </si>
  <si>
    <t>N-1</t>
  </si>
  <si>
    <t>N</t>
  </si>
  <si>
    <t>verificare Activ = Capitaluri + Datorii</t>
  </si>
  <si>
    <t>CONTUL DE PROFIT SI PIERDERI</t>
  </si>
  <si>
    <t>Alte venituri din exploatare</t>
  </si>
  <si>
    <t>Cash si echivalente de cash</t>
  </si>
  <si>
    <t>Stocuri</t>
  </si>
  <si>
    <t>Active curente</t>
  </si>
  <si>
    <t>Activ total</t>
  </si>
  <si>
    <t>Datorii curente</t>
  </si>
  <si>
    <t>Capital propriu</t>
  </si>
  <si>
    <t>BILANT - structura (% din total activ)</t>
  </si>
  <si>
    <t>BILANT - modificare relativa</t>
  </si>
  <si>
    <t>CONTUL DE PROFIT SI PIERDERI - modificare relativa</t>
  </si>
  <si>
    <t>Rate de rentabilitate</t>
  </si>
  <si>
    <t>Rate de marja</t>
  </si>
  <si>
    <t>Indicatori de echilibru financiar</t>
  </si>
  <si>
    <t>CF (cash flow)</t>
  </si>
  <si>
    <t>NFR/FR</t>
  </si>
  <si>
    <t>Rate de lichiditate</t>
  </si>
  <si>
    <t>(1)</t>
  </si>
  <si>
    <t>Coeficient al activelor totale</t>
  </si>
  <si>
    <t>Coeficient al activelor curente</t>
  </si>
  <si>
    <t>Coeficient al stocurilor</t>
  </si>
  <si>
    <t>Coeficient al creantelor</t>
  </si>
  <si>
    <t>Coeficient al furnizorilor</t>
  </si>
  <si>
    <t>Coeficient al lichiditatilor</t>
  </si>
  <si>
    <t>Atentie: introduceti date doar in celulele marcate cu culoarea gri. Restul datelor sunt fie predefinite, fie generate automat.</t>
  </si>
  <si>
    <t>Analiza financiara - istoric (bilant, cont de profit si pierdere)</t>
  </si>
  <si>
    <t>Analiza financiara - indicatori</t>
  </si>
  <si>
    <t>Introducerea datelor din bilant</t>
  </si>
  <si>
    <r>
      <rPr>
        <b/>
        <i/>
        <sz val="14"/>
        <rFont val="Wingdings"/>
        <charset val="2"/>
      </rPr>
      <t>þ</t>
    </r>
    <r>
      <rPr>
        <b/>
        <i/>
        <sz val="14"/>
        <rFont val="Times New Roman"/>
        <family val="1"/>
      </rPr>
      <t xml:space="preserve"> Pas 2: utilizarea datelor din situatiile financiare (bilant, cont de profit si pierdere) pentru realizarea analizei financiare</t>
    </r>
  </si>
  <si>
    <t>(2)</t>
  </si>
  <si>
    <t>(3)</t>
  </si>
  <si>
    <t>(4)</t>
  </si>
  <si>
    <t>(5)</t>
  </si>
  <si>
    <t>(6)</t>
  </si>
  <si>
    <t>(7)</t>
  </si>
  <si>
    <t>(8)</t>
  </si>
  <si>
    <t>(9)</t>
  </si>
  <si>
    <t>(10)</t>
  </si>
  <si>
    <t>(11)</t>
  </si>
  <si>
    <t>Anul</t>
  </si>
  <si>
    <t>Factor actualizare</t>
  </si>
  <si>
    <t>Fluxuri de numerar</t>
  </si>
  <si>
    <t xml:space="preserve">(CI) </t>
  </si>
  <si>
    <t xml:space="preserve">(CE) </t>
  </si>
  <si>
    <t>(CNE)</t>
  </si>
  <si>
    <t>(FA)</t>
  </si>
  <si>
    <t>(VACI)</t>
  </si>
  <si>
    <t>(VACE)</t>
  </si>
  <si>
    <t>(VACNE)</t>
  </si>
  <si>
    <t>(VR)</t>
  </si>
  <si>
    <t xml:space="preserve">(FN) </t>
  </si>
  <si>
    <t>(VAFN)</t>
  </si>
  <si>
    <t>(12)</t>
  </si>
  <si>
    <t>(13)</t>
  </si>
  <si>
    <t>Total</t>
  </si>
  <si>
    <t>Rata de actualizare:</t>
  </si>
  <si>
    <t>coloana</t>
  </si>
  <si>
    <t>Fluxul de numerar (FN) este determinat ca diferenţă între încasările şi plăţile de exploatare, în ultimul an luându-se în calcul şi valoarea reziduală.</t>
  </si>
  <si>
    <t>Valoarea actualizată a fluxurilor de numerar (VAFN) din anul t reprezintă fluxul de numerar din anul t actualizat la momentul analizei proiectului (anul 0).</t>
  </si>
  <si>
    <t>Analiza financiara a entitatii pentru ultimele exercitii financiare</t>
  </si>
  <si>
    <t>Solduri intermediare de gestiune</t>
  </si>
  <si>
    <t>Rate de solvabilitate si indatorare</t>
  </si>
  <si>
    <t>(VEx)</t>
  </si>
  <si>
    <t>(CEx)</t>
  </si>
  <si>
    <t>Formula de calcul</t>
  </si>
  <si>
    <t>FR (Fond de rulment )</t>
  </si>
  <si>
    <t>NFR (necesar de fond de rulment)</t>
  </si>
  <si>
    <t>Active curente cu exceptia trezoreriei - Datorii curente cu exceptia trezoreriei</t>
  </si>
  <si>
    <t>TN (trezoreria neta )</t>
  </si>
  <si>
    <t>R_Rfin</t>
  </si>
  <si>
    <t>R_Rextr</t>
  </si>
  <si>
    <t>FR - NFR</t>
  </si>
  <si>
    <t>rata de acoperire a NFR din FR</t>
  </si>
  <si>
    <t>Venituri financiare - Cheltuieli financiare</t>
  </si>
  <si>
    <t>Venituri extraordinare - Cheltuieli extraordinare</t>
  </si>
  <si>
    <t>active curente / datorii curente</t>
  </si>
  <si>
    <t>(active curente - stocuri) / datorii curente</t>
  </si>
  <si>
    <t xml:space="preserve"> lichiditati / datorii curente</t>
  </si>
  <si>
    <t xml:space="preserve">lichiditatea curenta </t>
  </si>
  <si>
    <t xml:space="preserve">lichiditatea intermediara </t>
  </si>
  <si>
    <t>Grad total de indatorare</t>
  </si>
  <si>
    <t>Grad de indatorare pe termen scurt</t>
  </si>
  <si>
    <t>Grad de indatorare pe termen lung</t>
  </si>
  <si>
    <t>Ponderea capitalului propriu in activ</t>
  </si>
  <si>
    <t>Levier</t>
  </si>
  <si>
    <t>Capital propriu / Activ</t>
  </si>
  <si>
    <t>Datorii totale / Activ</t>
  </si>
  <si>
    <t>lei</t>
  </si>
  <si>
    <t>NR. CRT.</t>
  </si>
  <si>
    <t>(RON)</t>
  </si>
  <si>
    <t>an 1</t>
  </si>
  <si>
    <t>an 2</t>
  </si>
  <si>
    <t>an 3</t>
  </si>
  <si>
    <t>an 4</t>
  </si>
  <si>
    <t>Venituri din vanzari produse</t>
  </si>
  <si>
    <t>Venituri din prestari servicii</t>
  </si>
  <si>
    <t>Venituri din vanzari marfuri</t>
  </si>
  <si>
    <t>Venituri din subventii de exploatare aferente cifrei de afaceri nete</t>
  </si>
  <si>
    <t xml:space="preserve">Venituri din subventii pentru investitii </t>
  </si>
  <si>
    <t>Venituri din alte activitati</t>
  </si>
  <si>
    <t>Variatia stocurilor (+ pentru C; - pentru D)</t>
  </si>
  <si>
    <t>Venituri din productia realizata pentru scopuri proprii si capitalizata</t>
  </si>
  <si>
    <t>Total cheltuieli materiale</t>
  </si>
  <si>
    <t>Cheltuieli cu materiile prime si cu materialele consumabile</t>
  </si>
  <si>
    <t xml:space="preserve">Cheltuieli privind marfurile </t>
  </si>
  <si>
    <t>Implementare</t>
  </si>
  <si>
    <t>Pre-
implementare</t>
  </si>
  <si>
    <t>AN (Activ net)</t>
  </si>
  <si>
    <t>Activ total - Datorii totale</t>
  </si>
  <si>
    <t>ACTIVE</t>
  </si>
  <si>
    <t>A.Active necurente</t>
  </si>
  <si>
    <t>1.Active fixe necorporale</t>
  </si>
  <si>
    <t>2.Instalaţii tehnice, mijloace de transport, animale, plantaţii, mobilier, aparatură birotică şi alte active corporale</t>
  </si>
  <si>
    <t>3. Terenuri şi clădiri</t>
  </si>
  <si>
    <t>4. Alte active nefinanciare</t>
  </si>
  <si>
    <t>5. Active financiare necurente (investiţii pe termen lung) peste un an, din care</t>
  </si>
  <si>
    <t xml:space="preserve">                  Titluri de participare </t>
  </si>
  <si>
    <r>
      <t>6. Creante necurente – sume ce urmează a fi încasate după o perioada mai mare de un an</t>
    </r>
    <r>
      <rPr>
        <sz val="11"/>
        <rFont val="Times New Roman"/>
        <family val="1"/>
      </rPr>
      <t xml:space="preserve">,  din care:  </t>
    </r>
  </si>
  <si>
    <t xml:space="preserve">                 Creante  comerciale necurente – sume ce urmează a fi încasate după o perioada mai mare de un an</t>
  </si>
  <si>
    <t>TOTAL ACTIVE NECURENTE</t>
  </si>
  <si>
    <t>B.Active curente</t>
  </si>
  <si>
    <t>1. Stocuri</t>
  </si>
  <si>
    <t>2. Creanţe curente – sume ce urmează a fi încasate într-o perioadă mai mică de un an-</t>
  </si>
  <si>
    <r>
      <t xml:space="preserve">      Creanţe bugetare</t>
    </r>
    <r>
      <rPr>
        <sz val="11"/>
        <rFont val="Times New Roman"/>
        <family val="1"/>
      </rPr>
      <t>, din care:</t>
    </r>
  </si>
  <si>
    <t xml:space="preserve">              Creanţele  bugetului general consolidat </t>
  </si>
  <si>
    <r>
      <t xml:space="preserve">     Creanţe  din operaţiuni cu fonduri externe nerambursabile şi fonduri de la buget </t>
    </r>
    <r>
      <rPr>
        <sz val="11"/>
        <rFont val="Times New Roman"/>
        <family val="1"/>
      </rPr>
      <t>,   din care:</t>
    </r>
  </si>
  <si>
    <t xml:space="preserve">              Sume de primit de la Comisia Europeană / alti donatori </t>
  </si>
  <si>
    <t xml:space="preserve">     Împrumuturi pe termen scurt acordate </t>
  </si>
  <si>
    <t xml:space="preserve">3. Investiţii pe termen scurt </t>
  </si>
  <si>
    <t xml:space="preserve">4. Conturi la trezorerii şi instituţii de credit </t>
  </si>
  <si>
    <t xml:space="preserve">      Conturi la trezorerie, casa în lei </t>
  </si>
  <si>
    <t xml:space="preserve">      Dobândă de încasat, alte valori, avansuri de trezorerie </t>
  </si>
  <si>
    <t xml:space="preserve">      Depozite </t>
  </si>
  <si>
    <t xml:space="preserve">      Conturi la instituţii de credit, BNR, casă în valută  </t>
  </si>
  <si>
    <t xml:space="preserve">      Dobândă de încasat,  avansuri de trezorerie</t>
  </si>
  <si>
    <t xml:space="preserve">5. Conturi de disponibilităţi ale Trezoreriei Centrale şi ale trezoreriilor teritoriale  </t>
  </si>
  <si>
    <t xml:space="preserve">      Dobândă de încasat, alte valori, avansuri de trezorerie</t>
  </si>
  <si>
    <t xml:space="preserve">6. Cheltuieli în avans </t>
  </si>
  <si>
    <t>TOTAL ACTIVE CURENTE</t>
  </si>
  <si>
    <t>TOTAL ACTIVE</t>
  </si>
  <si>
    <t>C. Datorii necurente - sume ce urmeaza a fi platite dupa o perioada mai mare de un an</t>
  </si>
  <si>
    <r>
      <t xml:space="preserve">1. Sume necurente- sume ce urmează a fi  plătite după o perioadă mai mare de un an </t>
    </r>
    <r>
      <rPr>
        <sz val="11"/>
        <color indexed="8"/>
        <rFont val="Times New Roman"/>
        <family val="1"/>
      </rPr>
      <t>,  din care:</t>
    </r>
  </si>
  <si>
    <t xml:space="preserve">     Datorii comerciale </t>
  </si>
  <si>
    <t xml:space="preserve">2. Împrumuturi pe termen lung     </t>
  </si>
  <si>
    <t xml:space="preserve">3. Provizioane  </t>
  </si>
  <si>
    <t>TOTAL DATORII NECURENTE</t>
  </si>
  <si>
    <r>
      <t xml:space="preserve">D. DATORII CURENTE - sume ce urmează a fi plătite </t>
    </r>
    <r>
      <rPr>
        <b/>
        <i/>
        <sz val="11"/>
        <color indexed="8"/>
        <rFont val="Times New Roman"/>
        <family val="1"/>
      </rPr>
      <t xml:space="preserve"> </t>
    </r>
    <r>
      <rPr>
        <b/>
        <sz val="11"/>
        <color indexed="8"/>
        <rFont val="Times New Roman"/>
        <family val="1"/>
      </rPr>
      <t xml:space="preserve"> într-o perioadă de până la un an  </t>
    </r>
  </si>
  <si>
    <r>
      <t>1. Datorii comerciale,  avansuri şi alte decontări</t>
    </r>
    <r>
      <rPr>
        <sz val="11"/>
        <color indexed="8"/>
        <rFont val="Times New Roman"/>
        <family val="1"/>
      </rPr>
      <t xml:space="preserve">  ,  din care:</t>
    </r>
  </si>
  <si>
    <t xml:space="preserve">    Datorii comerciale şi avansuri  , din care:</t>
  </si>
  <si>
    <t xml:space="preserve">         Avansuri  primite </t>
  </si>
  <si>
    <r>
      <t xml:space="preserve">2. Datorii către bugete  </t>
    </r>
    <r>
      <rPr>
        <sz val="11"/>
        <color indexed="8"/>
        <rFont val="Times New Roman"/>
        <family val="1"/>
      </rPr>
      <t>, din care:</t>
    </r>
  </si>
  <si>
    <t xml:space="preserve">    Datoriile  instituţiilor publice către bugete </t>
  </si>
  <si>
    <t xml:space="preserve">    Contribuţii sociale    </t>
  </si>
  <si>
    <t xml:space="preserve">     Sume datorate bugetului din Fonduri externe nerambursabile </t>
  </si>
  <si>
    <t>3. Datorii din operaţiuni cu Fonduri externe nerambursabile şi fonduri de la buget, alte datorii către alte organisme internaţionale, din care:</t>
  </si>
  <si>
    <t xml:space="preserve">    Sume datorate Comisiei Europene / alti donatori </t>
  </si>
  <si>
    <t xml:space="preserve">4. Împrumuturi pe termen scurt - sume ce urmează a fi  plătite într-o perioadă de până la  un an  </t>
  </si>
  <si>
    <r>
      <t>5. Împrumuturi pe termen lung – sume ce urmează</t>
    </r>
    <r>
      <rPr>
        <sz val="11"/>
        <color indexed="8"/>
        <rFont val="Times New Roman"/>
        <family val="1"/>
      </rPr>
      <t xml:space="preserve"> </t>
    </r>
    <r>
      <rPr>
        <b/>
        <sz val="11"/>
        <color indexed="8"/>
        <rFont val="Times New Roman"/>
        <family val="1"/>
      </rPr>
      <t xml:space="preserve">a fi  plătite în cursul exerciţiului curent  </t>
    </r>
  </si>
  <si>
    <t xml:space="preserve">6. Salariile angajaţilor </t>
  </si>
  <si>
    <r>
      <t>7. Alte drepturi cuvenite  altor categorii de persoane (pensii, indemnizaţii de şomaj, burse)</t>
    </r>
    <r>
      <rPr>
        <sz val="11"/>
        <color indexed="8"/>
        <rFont val="Times New Roman"/>
        <family val="1"/>
      </rPr>
      <t>, din care:</t>
    </r>
  </si>
  <si>
    <t xml:space="preserve">    Pensii, indemnizaţii de şomaj, burse </t>
  </si>
  <si>
    <t xml:space="preserve">8. Venituri în avans </t>
  </si>
  <si>
    <t xml:space="preserve">9. Provizioane   </t>
  </si>
  <si>
    <t>TOTAL DATORII CURENTE</t>
  </si>
  <si>
    <t xml:space="preserve">TOTAL DATORII </t>
  </si>
  <si>
    <t xml:space="preserve">ACTIVE NETE = TOTAL ACTIVE  – TOTAL DATORII = CAPITALURI PROPRII   </t>
  </si>
  <si>
    <t>E. CAPITALURI PROPRII</t>
  </si>
  <si>
    <r>
      <t xml:space="preserve">1. Rezerve, fonduri  </t>
    </r>
    <r>
      <rPr>
        <sz val="11"/>
        <color indexed="8"/>
        <rFont val="Times New Roman"/>
        <family val="1"/>
      </rPr>
      <t xml:space="preserve"> </t>
    </r>
  </si>
  <si>
    <t>2. Rezultatul reportat (sold creditor)</t>
  </si>
  <si>
    <t>3. Rezultatul reportat (sold debitor)</t>
  </si>
  <si>
    <t>4. Rezultatul patrimonial al exercitiului (sold creditor)</t>
  </si>
  <si>
    <t>5. Rezultatul patrimonial al exercitiului (sold debitor)</t>
  </si>
  <si>
    <t xml:space="preserve">TOTAL CAPITALURI PROPRII    </t>
  </si>
  <si>
    <t>TOTAL CAPITALURI PROPRII SI DATORII</t>
  </si>
  <si>
    <t xml:space="preserve">VENITURI OPERATIONALE </t>
  </si>
  <si>
    <t xml:space="preserve">1. Venituri din impozite, taxe, contribuţii de asigurări şi alte venituri ale bugetelor </t>
  </si>
  <si>
    <t xml:space="preserve">2. Venituri din activităţi economice                                              </t>
  </si>
  <si>
    <t xml:space="preserve">3. Finantări, subvenţii, transferuri, alocaţii bugetare cu destinaţie specială </t>
  </si>
  <si>
    <t xml:space="preserve">4. Alte venituri operaţionale </t>
  </si>
  <si>
    <t xml:space="preserve">TOTAL VENITURI OPERAŢIONALE </t>
  </si>
  <si>
    <t>CHELTUIELI  OPERAŢIONALE</t>
  </si>
  <si>
    <t xml:space="preserve">1. Salariile şi contribuţiile sociale aferente angajaţilor </t>
  </si>
  <si>
    <t xml:space="preserve">2. Subventii şi transferuri </t>
  </si>
  <si>
    <t>3. Stocuri, consumabile, lucrări şi servicii executate de terţi</t>
  </si>
  <si>
    <t xml:space="preserve">4. Cheltuieli de capital, amortizări şi provizioane </t>
  </si>
  <si>
    <t>5. Alte cheltuieli operaţionale</t>
  </si>
  <si>
    <t>TOTAL CHELTUIELI OPERAŢIONALE</t>
  </si>
  <si>
    <t xml:space="preserve">REZULTATUL DIN ACTIVITATEA OPERAŢIONALĂ </t>
  </si>
  <si>
    <t xml:space="preserve"> -- EXCEDENT</t>
  </si>
  <si>
    <t xml:space="preserve"> -- DEFICIT</t>
  </si>
  <si>
    <t>VENITURI FINANCIARE</t>
  </si>
  <si>
    <t>CHELTUIELI FINANCIARE</t>
  </si>
  <si>
    <t>REZULTATUL DIN ACTIVITATEA FINANCIARĂ</t>
  </si>
  <si>
    <t xml:space="preserve">REZULTATUL DIN ACTIVITATEA CURENTĂ </t>
  </si>
  <si>
    <t>VENITURI EXTRAORDINARE</t>
  </si>
  <si>
    <t>CHELTUIELI  EXTRAORDINARE</t>
  </si>
  <si>
    <t xml:space="preserve">REZULTATUL DIN ACTIVITATEA EXTRAORDINARĂ </t>
  </si>
  <si>
    <t>VENITURI TOTALE</t>
  </si>
  <si>
    <t>CHELTUIELI TOTALE</t>
  </si>
  <si>
    <t xml:space="preserve">REZULTATUL PATRIMONIAL AL EXERCIŢIULUI </t>
  </si>
  <si>
    <t>Active necurente</t>
  </si>
  <si>
    <t>Creanţe curente – sume ce urmează a fi încasate într-o perioadă mai mică de un an-</t>
  </si>
  <si>
    <t xml:space="preserve">Cheltuieli în avans </t>
  </si>
  <si>
    <t>Datorii comerciale,  avansuri şi alte decontări</t>
  </si>
  <si>
    <t>Datorii către bugete</t>
  </si>
  <si>
    <t>Datorii din operaţiuni cu Fonduri externe nerambursabile şi fonduri de la buget, alte datorii către alte organisme internaţionale, din care:</t>
  </si>
  <si>
    <t xml:space="preserve">Împrumuturi pe termen scurt - sume ce urmează a fi  plătite într-o perioadă de până la  un an  </t>
  </si>
  <si>
    <t xml:space="preserve">Împrumuturi pe termen lung – sume ce urmează a fi  plătite în cursul exerciţiului curent  </t>
  </si>
  <si>
    <t xml:space="preserve">Salariile angajaţilor </t>
  </si>
  <si>
    <t>Alte drepturi cuvenite  altor categorii de persoane (pensii, indemnizaţii de şomaj, burse), din care:</t>
  </si>
  <si>
    <t xml:space="preserve">Venituri în avans </t>
  </si>
  <si>
    <t xml:space="preserve">Provizioane   </t>
  </si>
  <si>
    <t>Datorii necurente</t>
  </si>
  <si>
    <t>Sume necurente- sume ce urmează a fi  plătite după o perioadă mai mare de un an ,  din care:</t>
  </si>
  <si>
    <t xml:space="preserve">Împrumuturi pe termen lung     </t>
  </si>
  <si>
    <t xml:space="preserve">Provizioane  </t>
  </si>
  <si>
    <t>CONTUL DE PROFIT SI PIERDERI -% in venituri operationale</t>
  </si>
  <si>
    <t>CONTUL DE PROFIT SI PIERDERE - STRUCTURA 
(% IN V/CH)</t>
  </si>
  <si>
    <t>PONDERE VENITURI IN TOTAL VENITURI</t>
  </si>
  <si>
    <t xml:space="preserve">Venituri din impozite, taxe, contribuţii de asigurări şi alte venituri ale bugetelor </t>
  </si>
  <si>
    <t xml:space="preserve">Venituri din activităţi economice                                              </t>
  </si>
  <si>
    <t xml:space="preserve">Finantări, subvenţii, transferuri, alocaţii bugetare cu destinaţie specială </t>
  </si>
  <si>
    <t xml:space="preserve">Alte venituri operaţionale </t>
  </si>
  <si>
    <t>PONDERE CHELTUIELI IN TOTAL CHELTUIELI</t>
  </si>
  <si>
    <t xml:space="preserve">Salariile şi contribuţiile sociale aferente angajaţilor </t>
  </si>
  <si>
    <t xml:space="preserve">Subventii şi transferuri </t>
  </si>
  <si>
    <t>Stocuri, consumabile, lucrări şi servicii executate de terţi</t>
  </si>
  <si>
    <t xml:space="preserve">Cheltuieli de capital, amortizări şi provizioane </t>
  </si>
  <si>
    <t>Alte cheltuieli operaţionale</t>
  </si>
  <si>
    <t>Capital propriu + Datorii noncurente - Active necurente</t>
  </si>
  <si>
    <t>Venituri operationale - Cheltuieli  operationale</t>
  </si>
  <si>
    <t>Rezultat din activitatea operationala + Rezultat din activitatea financiara</t>
  </si>
  <si>
    <t>Rezultat din activitatea curenta + Rezultat din activitatea extraordinara</t>
  </si>
  <si>
    <t>R_Roper</t>
  </si>
  <si>
    <t>Rezultat operational / venituri operationale</t>
  </si>
  <si>
    <t>Rezultat financiar / venituri operationale</t>
  </si>
  <si>
    <t>R_Rcrt</t>
  </si>
  <si>
    <t>Rezultat curent / venituri operationale</t>
  </si>
  <si>
    <t>Rezultat extraordinar / venituri operationale</t>
  </si>
  <si>
    <t>R_Rpatr</t>
  </si>
  <si>
    <t>Rezultat patrimonial / venituri operationale</t>
  </si>
  <si>
    <t>Coeficient de proportionalitate fata de veniturile operationale</t>
  </si>
  <si>
    <t>Active totale / Venituri operationale</t>
  </si>
  <si>
    <t>Coeficient al activelor necurente</t>
  </si>
  <si>
    <t>Active necurente / Venituri operationale</t>
  </si>
  <si>
    <t>Active curente / Venituri operationale</t>
  </si>
  <si>
    <t>Stocuri / Venituri operationale</t>
  </si>
  <si>
    <t>Creante / Venituri operationale</t>
  </si>
  <si>
    <t>Furnizori / Venituri operationale</t>
  </si>
  <si>
    <t>Lichiditati / Venituri operationale</t>
  </si>
  <si>
    <t>lichiditatea la vedere (imediata)</t>
  </si>
  <si>
    <t>Datorii necurente / Capital propriu</t>
  </si>
  <si>
    <t>Datorii necurente / Activ</t>
  </si>
  <si>
    <t>Datorii curente / Activ</t>
  </si>
  <si>
    <t>an 0</t>
  </si>
  <si>
    <t>PROIECŢIA VENITURILOR ŞI CHELTUIELILOR -- total intreprindere</t>
  </si>
  <si>
    <t>Beneficiarul va realiza proiectia trimestriala a veniturilor si cheltuielilor pentru perioada de implementare a investitiei (pe numarul de ani pt care gandeste proiectul, nu este obligatorie completarea pentru toti )anii</t>
  </si>
  <si>
    <t>CATEGORIA DE VENITURI/CHELTUEILI</t>
  </si>
  <si>
    <t>pre implementare</t>
  </si>
  <si>
    <t>Operare</t>
  </si>
  <si>
    <t>Total an 1</t>
  </si>
  <si>
    <t>Total an 2</t>
  </si>
  <si>
    <t>Total an 3</t>
  </si>
  <si>
    <t>Total an 4</t>
  </si>
  <si>
    <t>trim 1</t>
  </si>
  <si>
    <t>trim 2</t>
  </si>
  <si>
    <t>trim 3</t>
  </si>
  <si>
    <t>trim 4</t>
  </si>
  <si>
    <t>Anexa 2 A - Proiectia veniturilor</t>
  </si>
  <si>
    <t>Total venituri din exploatare</t>
  </si>
  <si>
    <t>Venituri din interese de participare</t>
  </si>
  <si>
    <t>Venituri din investitii si imprumuturi care fac parte din activele imobilizate</t>
  </si>
  <si>
    <t>Venituri din dobanzi</t>
  </si>
  <si>
    <t>Alte venituri financiare (din diferente de curs valutar, din sconturi obtinute, din investitii financiare pe termen scurt, din investitii financiare cedate, alte venituri financiare)</t>
  </si>
  <si>
    <t>Total venituri financiare</t>
  </si>
  <si>
    <t>Venituri extraordinare</t>
  </si>
  <si>
    <t>TOTAL VENITURI</t>
  </si>
  <si>
    <t>Anexa 2 B - Proiectia cheltuielilor</t>
  </si>
  <si>
    <t>Alte cheltuieli materiale</t>
  </si>
  <si>
    <t>Alte cheltuieli externe (cu energia si apa)</t>
  </si>
  <si>
    <t>Salarii si indemnizatii</t>
  </si>
  <si>
    <t>Cheltuieli cu asigurarile si protectia sociala  (22,537%)</t>
  </si>
  <si>
    <t>Total cheltuieli cu personalul</t>
  </si>
  <si>
    <t>Ajustari de valoare privind imobilizarile corporale si necorporale (amortizare si depreciere)</t>
  </si>
  <si>
    <t>Ajustari de valoare privind activele circulante</t>
  </si>
  <si>
    <t>Ajustari privind provizioanele</t>
  </si>
  <si>
    <t>Alte cheltuieli de exploatare (prestatii externe, alte impozite, taxe si varsaminte asimilate, alte cheltuieli)</t>
  </si>
  <si>
    <t>Total cheltuieli exploatare</t>
  </si>
  <si>
    <t>Cheltuielile privind dobanzile</t>
  </si>
  <si>
    <r>
      <t xml:space="preserve">     La imprumut - </t>
    </r>
    <r>
      <rPr>
        <i/>
        <sz val="10"/>
        <rFont val="Times New Roman"/>
        <family val="1"/>
      </rPr>
      <t>cofinantare la proiect</t>
    </r>
  </si>
  <si>
    <t xml:space="preserve">     La alte credite pe termen mediu si lung, leasinguri, alte datorii financiare</t>
  </si>
  <si>
    <t xml:space="preserve">     La credite pe termen scurt</t>
  </si>
  <si>
    <t>Alte cheltuieli financiare (pierderi din creante legate de participatii, din diferente de curs valutar, din sconturi obtinute, privind investitiile financiare cedate, alte cheltuieli financiare)</t>
  </si>
  <si>
    <t>Total cheltuieli financiare</t>
  </si>
  <si>
    <t>Cheltuieli extraordinare</t>
  </si>
  <si>
    <t>TOTAL CHELTUIELI</t>
  </si>
  <si>
    <t>PROIECŢIA CONTULUI DE PROFIT ŞI PIERDERE -- TOTAL INTREPRINDERE IN PERIOADA DE IMPLEMENTARE A PROIECTULUI</t>
  </si>
  <si>
    <t>(lei)</t>
  </si>
  <si>
    <t>Nr. Crt.</t>
  </si>
  <si>
    <t>CATEGORIA</t>
  </si>
  <si>
    <t>VENITURI DIN EXPLOATARE</t>
  </si>
  <si>
    <t xml:space="preserve">Cifra de afaceri </t>
  </si>
  <si>
    <t>Venituri  din productia realizata pentru scopuri proprii si capitalizata</t>
  </si>
  <si>
    <t>CHELTUIELI DE EXPLOATARE</t>
  </si>
  <si>
    <t xml:space="preserve">Cheltuieli materiale – total </t>
  </si>
  <si>
    <t>Cheltuieli cu personalul – total</t>
  </si>
  <si>
    <t>Ajustari de valoare si provizioane - total</t>
  </si>
  <si>
    <t>Total cheltuieli de exploatare</t>
  </si>
  <si>
    <t>Rezultatul din exploatare</t>
  </si>
  <si>
    <t>Cheltuieli cu amortizarile</t>
  </si>
  <si>
    <t>TOTAL VENITURI FINANCIARE</t>
  </si>
  <si>
    <t>CHELTUIELI FINANCIARE DIN CARE</t>
  </si>
  <si>
    <t>Alte cheltuieli financiare</t>
  </si>
  <si>
    <t xml:space="preserve">Total cheltuieli financiare </t>
  </si>
  <si>
    <t>Rezultatul financiar</t>
  </si>
  <si>
    <t>Rezultat curent</t>
  </si>
  <si>
    <t>REZULTATUL BRUT AL EXERCIŢIULUI FINANCIAR</t>
  </si>
  <si>
    <t>Impozit pe profit/cifra de afaceri</t>
  </si>
  <si>
    <t>REZULTATUL NET AL EXERCIŢIULUI FINANCIAR</t>
  </si>
  <si>
    <t>PROIECTIA FLUXULUI DE NUMERAR LA NIVEL DE FIRMA CU AJUTOR NERAMBURSABIL
(perioada de operare si intretinere a investitiei)</t>
  </si>
  <si>
    <t>ACTIVITATEA DE FINANTARE</t>
  </si>
  <si>
    <t>INCASARI DIN ACTIVITATEA DE FINANTARE</t>
  </si>
  <si>
    <t>Aport la capitalul societatii  (imprumuturi de la actionari/asociati)</t>
  </si>
  <si>
    <t>Credite pe termen lung, din care</t>
  </si>
  <si>
    <t>2.1.</t>
  </si>
  <si>
    <t>Imprumut pentru realizarea investitiei</t>
  </si>
  <si>
    <t>2.2.</t>
  </si>
  <si>
    <t>Alte Credite pe termen mediu si lung, leasinguri, alte datorii financiare</t>
  </si>
  <si>
    <t>Credite pe termen scurt</t>
  </si>
  <si>
    <t xml:space="preserve"> Ajutor nerambursabil (inclusiv avans)</t>
  </si>
  <si>
    <t>Total intrari de lichiditati din activitatea de finantare</t>
  </si>
  <si>
    <t>PLATI DIN ACTIVITATEA DE FINANTARE</t>
  </si>
  <si>
    <t xml:space="preserve">Rambursari de Credite pe termen mediu si lung, din care:  </t>
  </si>
  <si>
    <r>
      <t xml:space="preserve">      Rate la imprumut -</t>
    </r>
    <r>
      <rPr>
        <i/>
        <sz val="10"/>
        <rFont val="Times New Roman"/>
        <family val="1"/>
      </rPr>
      <t xml:space="preserve"> cofinantare la proiect</t>
    </r>
  </si>
  <si>
    <t xml:space="preserve">      Rate la alte credite pe termen mediu si lung, leasinguri, alte datorii financ.</t>
  </si>
  <si>
    <t>Rambursari de credite pe termen scurt</t>
  </si>
  <si>
    <t>Dividende (inclusiv impozitele aferente)</t>
  </si>
  <si>
    <t>Total iesiri de lichiditati din activitatea finantare</t>
  </si>
  <si>
    <t>Flux de lichiditati din activitatea de  finantare</t>
  </si>
  <si>
    <t>ACTIVITATEA DE INVESTITII</t>
  </si>
  <si>
    <t>INCASARI DIN ACTIVITATEA DE INVESTITII</t>
  </si>
  <si>
    <t>Vanzari de active, incl TVA</t>
  </si>
  <si>
    <t>Total intrari de lichididati din activitatea de investitii</t>
  </si>
  <si>
    <t>PLATI DIN ACTIVITATEA DE INVESTITII</t>
  </si>
  <si>
    <t xml:space="preserve">Achizitii de active fixe corporale, incl TVA </t>
  </si>
  <si>
    <t>Achizitii de active fixe necorporale, incl TVA</t>
  </si>
  <si>
    <t>Cresterea investitiilor in curs (esalonat cf. Grafic realizare)</t>
  </si>
  <si>
    <t>Total iesiri de lichididati din activitatea de investitii</t>
  </si>
  <si>
    <t>Flux de lichiditati din activitatea de  investitii</t>
  </si>
  <si>
    <t>Flux de lichiditati din activitatea de investitii si finantare</t>
  </si>
  <si>
    <t>ACTIVITATEA DE EXPLOATARE</t>
  </si>
  <si>
    <t>INCASARI DIN ACTIVITATEA DE EXPLOATARE</t>
  </si>
  <si>
    <t>Venituri din exploatare, incl TVA</t>
  </si>
  <si>
    <t>11.2.</t>
  </si>
  <si>
    <t>11.3.</t>
  </si>
  <si>
    <t>11.4.</t>
  </si>
  <si>
    <t>11.5.</t>
  </si>
  <si>
    <t>11.6.</t>
  </si>
  <si>
    <t>11.7.</t>
  </si>
  <si>
    <t>11.8.</t>
  </si>
  <si>
    <t>11.9.</t>
  </si>
  <si>
    <t>12.</t>
  </si>
  <si>
    <t>Venituri financiare</t>
  </si>
  <si>
    <t>12.1.</t>
  </si>
  <si>
    <t>12.2.</t>
  </si>
  <si>
    <t>12.3.</t>
  </si>
  <si>
    <t>12.4.</t>
  </si>
  <si>
    <t xml:space="preserve">Alte venituri financiare </t>
  </si>
  <si>
    <t>13.</t>
  </si>
  <si>
    <t>Total intrari de lichiditati din activitatea de exploatare</t>
  </si>
  <si>
    <t>PLATI DIN ACTIVITATEA DE EXPLOATARE</t>
  </si>
  <si>
    <t>Cheltuieli din exploatare, incl TVA</t>
  </si>
  <si>
    <t>Cheltuieli financiare</t>
  </si>
  <si>
    <t>24.</t>
  </si>
  <si>
    <t>26.</t>
  </si>
  <si>
    <t>Total iesiri de lichiditati din activitatea de exploatare</t>
  </si>
  <si>
    <t>Flux de lichiditati brut din activitatea de  exploatare</t>
  </si>
  <si>
    <t>Flux de lichiditati total brut inainte de plati pentru impozit pe profit /cifra de afaceri si ajustare TVA</t>
  </si>
  <si>
    <t>27.</t>
  </si>
  <si>
    <t>Plati TVA</t>
  </si>
  <si>
    <t>28.</t>
  </si>
  <si>
    <t>Rambursari TVA</t>
  </si>
  <si>
    <t>29.</t>
  </si>
  <si>
    <t xml:space="preserve">Plati/incasari pentru impozite si taxe  </t>
  </si>
  <si>
    <t xml:space="preserve">Flux de lichiditati net din activitatea de exploatare </t>
  </si>
  <si>
    <t>FLUX DE LICHIDITATI (CASH FLOW)</t>
  </si>
  <si>
    <t xml:space="preserve">Flux de lichiditati net al perioadei </t>
  </si>
  <si>
    <t>Disponibil de numerar al perioadei precedente</t>
  </si>
  <si>
    <t xml:space="preserve">Disponibil de numerar la sfarsitul perioadei </t>
  </si>
  <si>
    <t>CONTUL DE REZULTAT PATRIMONIAL</t>
  </si>
  <si>
    <t>Analiza financiara a UAT</t>
  </si>
  <si>
    <r>
      <t>variatia (</t>
    </r>
    <r>
      <rPr>
        <sz val="12"/>
        <color theme="1"/>
        <rFont val="Symbol"/>
        <family val="1"/>
        <charset val="2"/>
      </rPr>
      <t>D</t>
    </r>
    <r>
      <rPr>
        <sz val="12"/>
        <color theme="1"/>
        <rFont val="Times New Roman"/>
        <family val="1"/>
      </rPr>
      <t>) TN</t>
    </r>
  </si>
  <si>
    <r>
      <rPr>
        <b/>
        <u/>
        <sz val="10"/>
        <color rgb="FF00B050"/>
        <rFont val="Times New Roman"/>
        <family val="1"/>
      </rPr>
      <t>Interpretare</t>
    </r>
    <r>
      <rPr>
        <sz val="10"/>
        <color rgb="FF00B050"/>
        <rFont val="Times New Roman"/>
        <family val="1"/>
      </rPr>
      <t xml:space="preserve">
Acest set indicatori se utilizeaza pentru a identifica probleme posibile generate de dezechilibre la nivelul resurselor si utilizarilor pe termen lung / scurt, astfel se apreciaza favorabil:
==&gt; cresterea activului net
==&gt; marimea pozitiva (si in crestere) a fondului de rulment
==&gt; acoperirea necesarului de find de rulment din fond de rulment (FR&gt;NFR; TN&gt;0; NFR/FR&gt;1)
==&gt; cash flow pozitiv</t>
    </r>
  </si>
  <si>
    <r>
      <rPr>
        <b/>
        <u/>
        <sz val="10"/>
        <color rgb="FF00B050"/>
        <rFont val="Times New Roman"/>
        <family val="1"/>
      </rPr>
      <t>Interpretare</t>
    </r>
    <r>
      <rPr>
        <sz val="10"/>
        <color rgb="FF00B050"/>
        <rFont val="Times New Roman"/>
        <family val="1"/>
      </rPr>
      <t xml:space="preserve">
Acest set indicatori se utilizeaza pentru a analiza performanta inregistrata de entitate; astfel se apreciaza favorabil:
==&gt; cresterea veniturilor operationale 
==&gt; cresterea rezultatului din activitatea operationala (care indica o crestere mai mare a veniturilor operationale fata de cresterea cheltuielilor operationale)
==&gt; cresterea altor rezultate - din activitatea financiara, din activitatea extraordinara (care indica o crestere mai mare a anumitor categorii de venituri fata de cresterea acelorasi categorii de cheltuieli)
==&gt; cresterea rezultatului patrimonial (care indica o performanta superioara a entitatii fata de anul anterior)
Observatii: scaderea anumitor indicatori trebuie interpretata in contextul respectiv si in corelatie cu alti indicatori</t>
    </r>
  </si>
  <si>
    <r>
      <rPr>
        <b/>
        <u/>
        <sz val="10"/>
        <color rgb="FF00B050"/>
        <rFont val="Times New Roman"/>
        <family val="1"/>
      </rPr>
      <t>Interpretare</t>
    </r>
    <r>
      <rPr>
        <sz val="10"/>
        <color rgb="FF00B050"/>
        <rFont val="Times New Roman"/>
        <family val="1"/>
      </rPr>
      <t xml:space="preserve">
Acest set indicatori se utilizeaza pentru a interpreta evolutia riscului de lipsa de lichiditati la nivel de entitate; astfel, in general, se apreciaza favorabil:
==&gt; cresterea ratelor de lichiditate</t>
    </r>
  </si>
  <si>
    <r>
      <rPr>
        <b/>
        <u/>
        <sz val="10"/>
        <color rgb="FF00B050"/>
        <rFont val="Times New Roman"/>
        <family val="1"/>
      </rPr>
      <t>Interpretare</t>
    </r>
    <r>
      <rPr>
        <sz val="10"/>
        <color rgb="FF00B050"/>
        <rFont val="Times New Roman"/>
        <family val="1"/>
      </rPr>
      <t xml:space="preserve">
Acest set indicatori se utilizeaza pentru a analiza riscul de solvabilitatea si de indatorare; astfel se apreciaza favorabil:
==&gt; cresterea ponderii capitalului propriu in pasiv
==&gt; scaderea levierului
==&gt; scaderea gradului de indatorare</t>
    </r>
  </si>
  <si>
    <t>Indicatori specifici</t>
  </si>
  <si>
    <t>Venituri totale incasate / Venituri totale programate</t>
  </si>
  <si>
    <t>Grad de realizare a veniturilor totale</t>
  </si>
  <si>
    <t>Grad de realizare a veniturilor proprii</t>
  </si>
  <si>
    <t>Venituri proprii incasate / Venituri proprii programate</t>
  </si>
  <si>
    <t>Grad de finantare din veniturile proprii</t>
  </si>
  <si>
    <t>Venituri proprii incasate inclusiv cote defalcate din impozitul pe venit / Venituri totale incasate</t>
  </si>
  <si>
    <t>Venituri proprii incasate / Venituri totale incasate</t>
  </si>
  <si>
    <t>Venituri proprii incasate per capita</t>
  </si>
  <si>
    <t>Venituri proprii incasate inclusiv cote defalcate din impozitul pe venit/ Numar locuitori</t>
  </si>
  <si>
    <t>Gradul de realizare al impozitelor pe proprietate</t>
  </si>
  <si>
    <t>Impozite pe proprietate incasate / Impozite pe proprietate programate</t>
  </si>
  <si>
    <t>Grad de dependenta fata de bugetul de stat</t>
  </si>
  <si>
    <t>Incasari din surse primite de la bugetul de stat / Total incasari</t>
  </si>
  <si>
    <t>Gradul de autonomie decizionala</t>
  </si>
  <si>
    <t>Venituri depersonalizate incasate / Total incasari</t>
  </si>
  <si>
    <t>INDICATORI DE VENITURI</t>
  </si>
  <si>
    <t>INDICATORI DE CHELTUIELI</t>
  </si>
  <si>
    <t>Rigiditatea cheltuielilor</t>
  </si>
  <si>
    <t>Plati aferente ch de personal / Total plati</t>
  </si>
  <si>
    <t>Plati de functionare / Total plati</t>
  </si>
  <si>
    <t>Plati de dezvoltare / Total plati</t>
  </si>
  <si>
    <t>Ponderea platilor de functionare</t>
  </si>
  <si>
    <t xml:space="preserve">Ponderea platilor de dezvoltare </t>
  </si>
  <si>
    <t>Ponderea serviciului datoriei publice locale</t>
  </si>
  <si>
    <t>Plati restante, dupa termen</t>
  </si>
  <si>
    <t xml:space="preserve"> &lt; 30 zile</t>
  </si>
  <si>
    <t xml:space="preserve"> 30-90 zile</t>
  </si>
  <si>
    <t xml:space="preserve"> 90-120 zile</t>
  </si>
  <si>
    <t xml:space="preserve"> &gt;120 zile</t>
  </si>
  <si>
    <t>Plati restante, dupa natura creditorului</t>
  </si>
  <si>
    <t>catre creditori din operatiuni comerciale (furnizori)</t>
  </si>
  <si>
    <t>catre salariati</t>
  </si>
  <si>
    <t>catre bugetul general consolidat</t>
  </si>
  <si>
    <t>imprumuturi nerambursate la scadenta</t>
  </si>
  <si>
    <t>dobanzi restante</t>
  </si>
  <si>
    <t>INFORMATII SUPLIMENTARE</t>
  </si>
  <si>
    <t xml:space="preserve">Venituri totale incasate </t>
  </si>
  <si>
    <t>Venituri proprii incasate</t>
  </si>
  <si>
    <t>Venituri proprii programate</t>
  </si>
  <si>
    <t xml:space="preserve">Venituri proprii incasate inclusiv cote defalcate din impozitul pe venit </t>
  </si>
  <si>
    <t>Numar locuitori</t>
  </si>
  <si>
    <t>Impozite pe proprietate incasate</t>
  </si>
  <si>
    <t>Impozite pe proprietate programate</t>
  </si>
  <si>
    <t>Incasari din surse primite de la bugetul de stat</t>
  </si>
  <si>
    <t>Plati aferente ch de personal</t>
  </si>
  <si>
    <t>Venituri depersonalizate incasate (suma veniturilor proprii, inclusiv sume defalcate din TVA pentru echilibrarea bugetelor locale)</t>
  </si>
  <si>
    <t>Plati de functionare</t>
  </si>
  <si>
    <t>Plati de dezvoltare</t>
  </si>
  <si>
    <t>Serviciului datoriei publice locale</t>
  </si>
  <si>
    <t>Venituri totale programate</t>
  </si>
  <si>
    <t>Serviciul datoriei publice locale / Total plati</t>
  </si>
  <si>
    <t>Ponderea datoriei publice locale</t>
  </si>
  <si>
    <t>Venituri proprii prevazute in lege diminuate cu veniturile din valorificarea unor bunuri</t>
  </si>
  <si>
    <t>SEMNALIZARE DIFICULTATE</t>
  </si>
  <si>
    <t>marime an N</t>
  </si>
  <si>
    <t>valori prag</t>
  </si>
  <si>
    <t>semn de dificultate</t>
  </si>
  <si>
    <t>un grad scazut de realizare a veniturilor totale</t>
  </si>
  <si>
    <t>un grad scazut de realizare a veniturilor proprii</t>
  </si>
  <si>
    <t xml:space="preserve">un grad scazut de finantare din venituri proprii </t>
  </si>
  <si>
    <t>un grad scazut de autofinantare</t>
  </si>
  <si>
    <t>un nivel scazut al veniturilor proprii incasate per capita</t>
  </si>
  <si>
    <t>un grad scazut de realizare a impozitelor pe proprietate</t>
  </si>
  <si>
    <t>un grad scazut de autonomie decizionala</t>
  </si>
  <si>
    <t>pondere ridicata a serviciului datoriei publice</t>
  </si>
  <si>
    <t>pondere scazuta a platilor de dezvoltare</t>
  </si>
  <si>
    <t>pondere  ridicata a platilor de functionare</t>
  </si>
  <si>
    <t>o rigiditate ridicata a cheltuielillor</t>
  </si>
  <si>
    <t>o pondere  ridicata a datoriei publice locale in veniturile proprii</t>
  </si>
  <si>
    <t>un grad  ridicat de dependenta fata de bugetul de stat</t>
  </si>
  <si>
    <t>Cheltuieli de capital</t>
  </si>
  <si>
    <t>Cheltuieli de capital / Total plati</t>
  </si>
  <si>
    <t>Cheltuieli de capital / Venituri proprii incasate</t>
  </si>
  <si>
    <t>o pondere scazuta a cheltuielilor de capital in veniturile proprii</t>
  </si>
  <si>
    <t>Grad de autofinantare</t>
  </si>
  <si>
    <t xml:space="preserve">Ponderea cheltuielilor de capital in venituri proprii </t>
  </si>
  <si>
    <t>Ponderea cheltuielilor de capital in venituri proprii</t>
  </si>
  <si>
    <t>Introducerea datelor din situatiile financiare (bilant, cont de rezultat patrimonial)</t>
  </si>
  <si>
    <r>
      <rPr>
        <b/>
        <u/>
        <sz val="10"/>
        <color rgb="FF00B050"/>
        <rFont val="Times New Roman"/>
        <family val="1"/>
      </rPr>
      <t>Interpretare</t>
    </r>
    <r>
      <rPr>
        <sz val="10"/>
        <color rgb="FF00B050"/>
        <rFont val="Times New Roman"/>
        <family val="1"/>
      </rPr>
      <t xml:space="preserve">
Acest set de indicatori se utilizeaza pentru a interpreta eficienta  inregistrata de entitate; astfel se apreciaza favorabil:
==&gt; cresterea ratelor de marja (care indica o crestere superioara a rezultatelor entitatii fata de cresterea veniturilor operationale)</t>
    </r>
  </si>
  <si>
    <r>
      <rPr>
        <b/>
        <u/>
        <sz val="10"/>
        <color rgb="FF00B050"/>
        <rFont val="Times New Roman"/>
        <family val="1"/>
      </rPr>
      <t>Interpretare</t>
    </r>
    <r>
      <rPr>
        <sz val="10"/>
        <color rgb="FF00B050"/>
        <rFont val="Times New Roman"/>
        <family val="1"/>
      </rPr>
      <t xml:space="preserve">
Acest set indicatori se utilizeaza pentru a analiza caracteristicile veniturilor si cheltuielilor; astfel se apreciaza favorabil:
==&gt;  un grad ridicat de realizare a veniturilor (totale, proprii); cresterea acestuia
==&gt;  un grad ridicat de finantare din venituri proprii ; cresterea acestuia
==&gt; un nivel ridicat al veniturilor proprii per capita; cresterea acestuia
==&gt; un grad ridicat de realizare a impozitelor pe proprietate si de autonomie decizionala; cresterea acestuia
==&gt; un grad scazut de dependenta fata de bugetul de stat; scaderea acestuia
==&gt; o pondere scazuta a datoriei publice locale in veniturile proprii; scaderea acesteia
==&gt; o rigiditate scazuta a cheltuielillor; scaderea acesteia
==&gt; o pondere mai scazuta a platilor de functionare, in favoarea unei ponderi mai mari a platilor de dezvoltare; scaderea acesteia
==&gt; pondere scazuta a serviciului datoriei publice; scaderea acesteia</t>
    </r>
  </si>
  <si>
    <t>Introduceti in tabelul de mai jos informatiile solicitate, preluate din Contul de executie bugetara</t>
  </si>
  <si>
    <t>lichiditate scazuta</t>
  </si>
  <si>
    <t>Lichiditate curenta</t>
  </si>
  <si>
    <t>INDICATORI - insolventa</t>
  </si>
  <si>
    <t>datorii mai vechi de 120 de zile reprezentand peste  50% din bugetul general</t>
  </si>
  <si>
    <t xml:space="preserve">nu au platit salariile pe o perioada mai mare de 120 de zile de la data scadentei intra in insolventa.  </t>
  </si>
  <si>
    <t>a) UAT 
(oraşele, comunele sau judeţele)</t>
  </si>
  <si>
    <t>Impozit pe proprietate / locuitor</t>
  </si>
  <si>
    <t>Impozite pe proprietate incasate / Numar locuitori</t>
  </si>
  <si>
    <t>Impozit pe proprietate / venituri totale</t>
  </si>
  <si>
    <t>Impozite pe proprietate incasate / Venituri totale incasate</t>
  </si>
  <si>
    <t>Gradul de colectare a veniturilor proprii fiscale</t>
  </si>
  <si>
    <t>Venituri proprii fiscale incasate / Venituri proprii fiscale programate</t>
  </si>
  <si>
    <t>Venituri proprii fiscale incasate</t>
  </si>
  <si>
    <t>Venituri proprii fiscale programate</t>
  </si>
  <si>
    <t>un grad  ridicat de indatorare</t>
  </si>
  <si>
    <t>un nivel scazut al impozitelor pe proprietate / locuitor</t>
  </si>
  <si>
    <t>o pondere scazuta a impozitului pe proprietate in veniturile totale</t>
  </si>
  <si>
    <t>Ponderea serviciului datoriei publice locale in total plati</t>
  </si>
  <si>
    <t>Ponderea serviciului datoriei publice locale in venituri curente totale</t>
  </si>
  <si>
    <t>Venituri curente incasate</t>
  </si>
  <si>
    <t>Serviciul datoriei publice locale / Venituri curente incasate</t>
  </si>
  <si>
    <t xml:space="preserve"> -- din care &gt; 120 zile</t>
  </si>
  <si>
    <t>Introducerea datelor din contul de rezultate patrimonial</t>
  </si>
  <si>
    <t>Introducerea datelor din situatiile financiare (bilant, cont de rezultate patrimonial)</t>
  </si>
  <si>
    <r>
      <rPr>
        <b/>
        <i/>
        <sz val="14"/>
        <rFont val="Wingdings"/>
        <charset val="2"/>
      </rPr>
      <t>þ</t>
    </r>
    <r>
      <rPr>
        <b/>
        <i/>
        <sz val="14"/>
        <rFont val="Times New Roman"/>
        <family val="1"/>
      </rPr>
      <t xml:space="preserve"> Pas 2: utilizarea datelor din situatiile financiare (bilant, cont de rezultate patrimonial) pentru realizarea analizei financiare</t>
    </r>
  </si>
  <si>
    <t>Ponderea cheltuielilor de capital in total plati</t>
  </si>
  <si>
    <t>Ponderea platilor de functionare in total plati</t>
  </si>
  <si>
    <t>Ponderea platilor de dezvoltare  in total plati</t>
  </si>
  <si>
    <t xml:space="preserve">                               Avansuri acordate </t>
  </si>
  <si>
    <t xml:space="preserve">      Creanţe din operaţiuni comerciale, avansuri şi alte decontări, din care:</t>
  </si>
  <si>
    <t xml:space="preserve">               Creanţe comerciale şi avansuri, din care :</t>
  </si>
  <si>
    <t>Venituri curente programate</t>
  </si>
  <si>
    <t>grila</t>
  </si>
  <si>
    <t>Venituri depersonalizate incasate</t>
  </si>
  <si>
    <t xml:space="preserve">INDICATORI RELEVANTI PENTRU CUANTIFICAREA RISCULUI </t>
  </si>
  <si>
    <t>Total plati (cheltuieli platite)</t>
  </si>
  <si>
    <t>Venituri pentru investitii incasate / Total venituri incasate</t>
  </si>
  <si>
    <t>Venituri pentru investii incasate</t>
  </si>
  <si>
    <t>o pondere scazuta a veniturilor pentru investitii  in veniturile totale</t>
  </si>
  <si>
    <t>Pondere venituri pentru investitii in venituri totale</t>
  </si>
  <si>
    <t>Grad de indatorare cf. HG 9 din 10 ianuarie 2007 (actualizată)</t>
  </si>
  <si>
    <t>Gradul total de indatorare</t>
  </si>
  <si>
    <r>
      <t xml:space="preserve">Gradul de indatorare 
</t>
    </r>
    <r>
      <rPr>
        <sz val="10"/>
        <color theme="1"/>
        <rFont val="Times New Roman"/>
        <family val="1"/>
      </rPr>
      <t>(conform HOTĂRÂRE nr. 9 din 10 ianuarie 2007 actualizată)</t>
    </r>
  </si>
  <si>
    <t>Serviciul datoriei publice locale / Venituri proprii prevazute in lege diminuate cu veniturile din valorificarea unor bunuri</t>
  </si>
  <si>
    <t>un grad ridicat de indatorare totala</t>
  </si>
  <si>
    <t>Nota: aceasta macheta se va completa pentru beneficiar, cu informatii din ultimele trei exercitii financiare (ultimii 3 ani)</t>
  </si>
  <si>
    <t>CENTRALIZARE INDICATORI -- beneficiar IN DIFICULTATE</t>
  </si>
  <si>
    <t xml:space="preserve">Valoarea reziduala </t>
  </si>
  <si>
    <t>Cheltuielile de exploatare (operaţionale) luate în calcul trebuie să fie aferente exclusiv proiectului de investiţie respectiv, incluzând plăţile aferente cheltuielilor de exploatare (e.g. salarii, materii prime, energie electrică), plata aferentă costurilor de întreţinere şi de înlocuire a echipamentelor cu o durată de viaţă redusă.</t>
  </si>
  <si>
    <r>
      <t xml:space="preserve">Se va completa acest document doar </t>
    </r>
    <r>
      <rPr>
        <b/>
        <sz val="10"/>
        <color rgb="FFFF0000"/>
        <rFont val="Calibri"/>
        <family val="2"/>
        <charset val="238"/>
      </rPr>
      <t>î</t>
    </r>
    <r>
      <rPr>
        <b/>
        <sz val="10"/>
        <color rgb="FFFF0000"/>
        <rFont val="Times New Roman"/>
        <family val="1"/>
      </rPr>
      <t xml:space="preserve">n cazul proiectelor generatoare de venit </t>
    </r>
  </si>
  <si>
    <r>
      <t>OBSERVA</t>
    </r>
    <r>
      <rPr>
        <sz val="10"/>
        <color theme="1"/>
        <rFont val="Calibri"/>
        <family val="2"/>
        <charset val="238"/>
      </rPr>
      <t>Ţ</t>
    </r>
    <r>
      <rPr>
        <sz val="10"/>
        <color theme="1"/>
        <rFont val="Times New Roman"/>
        <family val="1"/>
      </rPr>
      <t xml:space="preserve">IE: </t>
    </r>
  </si>
  <si>
    <r>
      <t>Metodă de calcul a finanţării nerambursabile pentru proiectele generatoare de venit, prin Metoda necesarului de finan</t>
    </r>
    <r>
      <rPr>
        <b/>
        <sz val="14"/>
        <color theme="1"/>
        <rFont val="Calibri"/>
        <family val="2"/>
        <charset val="238"/>
      </rPr>
      <t>ț</t>
    </r>
    <r>
      <rPr>
        <b/>
        <sz val="14"/>
        <color theme="1"/>
        <rFont val="Times New Roman"/>
        <family val="1"/>
      </rPr>
      <t>are ("funding-gap")</t>
    </r>
  </si>
  <si>
    <t xml:space="preserve">Cost total de investiție, inclusiv TVA
</t>
  </si>
  <si>
    <r>
      <t>Numărul de ani pentru care se realizează analiza - perioada de referinţă pentru sectorul de transport urban este de 25-30 de ani; anii 1, 2, 3, 4 sunt aferen</t>
    </r>
    <r>
      <rPr>
        <sz val="10"/>
        <color theme="1"/>
        <rFont val="Calibri"/>
        <family val="2"/>
        <charset val="238"/>
      </rPr>
      <t>ț</t>
    </r>
    <r>
      <rPr>
        <sz val="10"/>
        <color theme="1"/>
        <rFont val="Times New Roman"/>
        <family val="1"/>
      </rPr>
      <t>i perioadei de implementare a investi</t>
    </r>
    <r>
      <rPr>
        <sz val="10"/>
        <color theme="1"/>
        <rFont val="Calibri"/>
        <family val="2"/>
        <charset val="238"/>
      </rPr>
      <t>ț</t>
    </r>
    <r>
      <rPr>
        <sz val="10"/>
        <color theme="1"/>
        <rFont val="Times New Roman"/>
        <family val="1"/>
      </rPr>
      <t>iei;
 Observatie: 
 este posibil ca în anii de implementare a proiectului (1, 2, 3, 4) să poata fi pusă (parţial) în exploatare investiţia, generându-se astfel încasări şi plăţi de exploatare;
 dacă exploatarea proiectului nu poate începe decât după implementarea integrală a acestuia, încasările şi plăţile de exploatare se vor înregistra începând cu anul următor implementării integrale.</t>
    </r>
  </si>
  <si>
    <t>Costul total de investiţie (CI), eşalonat pe perioada de implementare a proiectului reprezintă valoarea totală a proiectului.</t>
  </si>
  <si>
    <t xml:space="preserve">Costuri eligibile de investiție, inclusiv TVA
</t>
  </si>
  <si>
    <t xml:space="preserve">Costuri neeligibile de investiție, inclusiv TVA
 </t>
  </si>
  <si>
    <t>Suma costurilor eligibile de investiție (CE) reprezintă valoarea eligibilă a proiectului</t>
  </si>
  <si>
    <t>Suma costurilor neeligibile de investiție (CNE) este formată din valoarea neeligibilă a proiectului.</t>
  </si>
  <si>
    <t>Factor de actualizare (FA) are la bază rata de actualizare k (de 4%). Atât rata de actualizare, cât şi FA sunt parametri predefiniţi:
FA pentru anul t = 1 / (1+rata de actualizare)^t,
unde rata de actualizare = k (4%)</t>
  </si>
  <si>
    <r>
      <t>Valoarea actualizat</t>
    </r>
    <r>
      <rPr>
        <sz val="10"/>
        <rFont val="Calibri"/>
        <family val="2"/>
        <charset val="238"/>
      </rPr>
      <t>ă</t>
    </r>
    <r>
      <rPr>
        <sz val="10"/>
        <rFont val="Times New Roman"/>
        <family val="1"/>
      </rPr>
      <t xml:space="preserve"> a costului de investi</t>
    </r>
    <r>
      <rPr>
        <sz val="10"/>
        <rFont val="Calibri"/>
        <family val="2"/>
        <charset val="238"/>
      </rPr>
      <t>ț</t>
    </r>
    <r>
      <rPr>
        <sz val="10"/>
        <rFont val="Times New Roman"/>
        <family val="1"/>
      </rPr>
      <t xml:space="preserve">ie
</t>
    </r>
  </si>
  <si>
    <r>
      <t>Valoarea actualizat</t>
    </r>
    <r>
      <rPr>
        <sz val="10"/>
        <rFont val="Calibri"/>
        <family val="2"/>
        <charset val="238"/>
      </rPr>
      <t>ă</t>
    </r>
    <r>
      <rPr>
        <sz val="10"/>
        <rFont val="Times New Roman"/>
        <family val="1"/>
      </rPr>
      <t xml:space="preserve"> a costurilor eligibile
</t>
    </r>
  </si>
  <si>
    <r>
      <t>Valoarea actualizat</t>
    </r>
    <r>
      <rPr>
        <sz val="10"/>
        <rFont val="Calibri"/>
        <family val="2"/>
        <charset val="238"/>
      </rPr>
      <t>ă</t>
    </r>
    <r>
      <rPr>
        <sz val="10"/>
        <rFont val="Times New Roman"/>
        <family val="1"/>
      </rPr>
      <t xml:space="preserve"> a costurilor neeligibile
</t>
    </r>
  </si>
  <si>
    <t>Venituri din exploatare incrementale</t>
  </si>
  <si>
    <t>Cheltuieli de exploatare incrementale</t>
  </si>
  <si>
    <t>Valoarea actualizată a costului eligibil din anul t reprezintă costul eligibil din anul t actualizat la momentul realizării analizei cu factorul de actualizare:
VACE=CE • FA</t>
  </si>
  <si>
    <t>Valoarea actualizată a costului de investiţie din anul t reprezintă costul de investiţie din anul t actualizat la momentul realizării analizei cu factorul de actualizare:
VACI=CI • FA</t>
  </si>
  <si>
    <t>Valoarea actualizată a costului neeligibil din anul t reprezintă costul neeligibil din anul t actualizat la momentul realizării analizei, cu factorul de actualizare:
VACNE=CNE • FA</t>
  </si>
  <si>
    <r>
      <t>Venituri de exploatare (operaţionale) includ doar acele venituri directe aferente proiectului de investiţii, excluz</t>
    </r>
    <r>
      <rPr>
        <sz val="10"/>
        <rFont val="Calibri"/>
        <family val="2"/>
        <charset val="238"/>
      </rPr>
      <t>â</t>
    </r>
    <r>
      <rPr>
        <sz val="10"/>
        <rFont val="Times New Roman"/>
        <family val="1"/>
      </rPr>
      <t>nd veniturile din subven</t>
    </r>
    <r>
      <rPr>
        <sz val="10"/>
        <rFont val="Calibri"/>
        <family val="2"/>
        <charset val="238"/>
      </rPr>
      <t>ț</t>
    </r>
    <r>
      <rPr>
        <sz val="10"/>
        <rFont val="Times New Roman"/>
        <family val="1"/>
      </rPr>
      <t>ii</t>
    </r>
  </si>
  <si>
    <r>
      <rPr>
        <b/>
        <sz val="14"/>
        <color theme="1"/>
        <rFont val="Wingdings"/>
        <charset val="2"/>
      </rPr>
      <t xml:space="preserve">þ </t>
    </r>
    <r>
      <rPr>
        <b/>
        <sz val="14"/>
        <color theme="1"/>
        <rFont val="Times New Roman"/>
        <family val="1"/>
      </rPr>
      <t xml:space="preserve"> Pas A: pe baza urm</t>
    </r>
    <r>
      <rPr>
        <b/>
        <sz val="14"/>
        <color theme="1"/>
        <rFont val="Calibri"/>
        <family val="2"/>
        <charset val="238"/>
      </rPr>
      <t>ă</t>
    </r>
    <r>
      <rPr>
        <b/>
        <sz val="14"/>
        <color theme="1"/>
        <rFont val="Times New Roman"/>
        <family val="1"/>
      </rPr>
      <t>torului tabel, se calculeaza valoarea actualizată a costurilor de investiţie, valoarea actualizată a fluxurilor de numerar generate de exploatarea proiectului de investiţie, valoarea actualizată a finanţării nerambursabile (Lei)</t>
    </r>
  </si>
  <si>
    <r>
      <t>Valoarea actualizat</t>
    </r>
    <r>
      <rPr>
        <b/>
        <sz val="10"/>
        <rFont val="Calibri"/>
        <family val="2"/>
        <charset val="238"/>
      </rPr>
      <t>ă</t>
    </r>
    <r>
      <rPr>
        <b/>
        <sz val="10"/>
        <rFont val="Times New Roman"/>
        <family val="1"/>
      </rPr>
      <t xml:space="preserve"> a fluxurilor de numerar
</t>
    </r>
  </si>
  <si>
    <r>
      <t>Se aplic</t>
    </r>
    <r>
      <rPr>
        <b/>
        <sz val="10"/>
        <color theme="1"/>
        <rFont val="Calibri"/>
        <family val="2"/>
        <charset val="238"/>
      </rPr>
      <t>ă</t>
    </r>
    <r>
      <rPr>
        <b/>
        <sz val="10"/>
        <color theme="1"/>
        <rFont val="Times New Roman"/>
        <family val="1"/>
      </rPr>
      <t xml:space="preserve"> metoda Necesarului de finan</t>
    </r>
    <r>
      <rPr>
        <b/>
        <sz val="10"/>
        <color theme="1"/>
        <rFont val="Calibri"/>
        <family val="2"/>
        <charset val="238"/>
      </rPr>
      <t>ț</t>
    </r>
    <r>
      <rPr>
        <b/>
        <sz val="10"/>
        <color theme="1"/>
        <rFont val="Times New Roman"/>
        <family val="1"/>
      </rPr>
      <t>are? 
Not</t>
    </r>
    <r>
      <rPr>
        <b/>
        <sz val="10"/>
        <color theme="1"/>
        <rFont val="Calibri"/>
        <family val="2"/>
        <charset val="238"/>
      </rPr>
      <t>ă</t>
    </r>
    <r>
      <rPr>
        <b/>
        <sz val="10"/>
        <color theme="1"/>
        <rFont val="Times New Roman"/>
        <family val="1"/>
      </rPr>
      <t>: Dac</t>
    </r>
    <r>
      <rPr>
        <b/>
        <sz val="10"/>
        <color theme="1"/>
        <rFont val="Calibri"/>
        <family val="2"/>
        <charset val="238"/>
      </rPr>
      <t>ă</t>
    </r>
    <r>
      <rPr>
        <b/>
        <sz val="10"/>
        <color theme="1"/>
        <rFont val="Times New Roman"/>
        <family val="1"/>
      </rPr>
      <t xml:space="preserve"> costurile de operare exced veniturile din operare (VAFN &lt; 0), nu se va aplica metoda Necesarului de finan</t>
    </r>
    <r>
      <rPr>
        <b/>
        <sz val="10"/>
        <color theme="1"/>
        <rFont val="Calibri"/>
        <family val="2"/>
        <charset val="238"/>
      </rPr>
      <t>ț</t>
    </r>
    <r>
      <rPr>
        <b/>
        <sz val="10"/>
        <color theme="1"/>
        <rFont val="Times New Roman"/>
        <family val="1"/>
      </rPr>
      <t>are pentru determinarea cuantumului finan</t>
    </r>
    <r>
      <rPr>
        <b/>
        <sz val="10"/>
        <color theme="1"/>
        <rFont val="Calibri"/>
        <family val="2"/>
        <charset val="238"/>
      </rPr>
      <t>ță</t>
    </r>
    <r>
      <rPr>
        <b/>
        <sz val="10"/>
        <color theme="1"/>
        <rFont val="Times New Roman"/>
        <family val="1"/>
      </rPr>
      <t>rii nerambursabile.</t>
    </r>
  </si>
  <si>
    <r>
      <t>Finan</t>
    </r>
    <r>
      <rPr>
        <b/>
        <sz val="10"/>
        <rFont val="Calibri"/>
        <family val="2"/>
        <charset val="238"/>
      </rPr>
      <t>ț</t>
    </r>
    <r>
      <rPr>
        <b/>
        <sz val="10"/>
        <rFont val="Times New Roman"/>
        <family val="1"/>
      </rPr>
      <t>area nerambursabil</t>
    </r>
    <r>
      <rPr>
        <b/>
        <sz val="10"/>
        <rFont val="Calibri"/>
        <family val="2"/>
        <charset val="238"/>
      </rPr>
      <t>ă</t>
    </r>
    <r>
      <rPr>
        <b/>
        <sz val="10"/>
        <rFont val="Times New Roman"/>
        <family val="1"/>
      </rPr>
      <t xml:space="preserve"> (determinat</t>
    </r>
    <r>
      <rPr>
        <b/>
        <sz val="10"/>
        <rFont val="Calibri"/>
        <family val="2"/>
        <charset val="238"/>
      </rPr>
      <t>ă</t>
    </r>
    <r>
      <rPr>
        <b/>
        <sz val="10"/>
        <rFont val="Times New Roman"/>
        <family val="1"/>
      </rPr>
      <t xml:space="preserve"> prin aplicarea metodei Necesarului de finan</t>
    </r>
    <r>
      <rPr>
        <b/>
        <sz val="10"/>
        <rFont val="Calibri"/>
        <family val="2"/>
        <charset val="238"/>
      </rPr>
      <t>ț</t>
    </r>
    <r>
      <rPr>
        <b/>
        <sz val="10"/>
        <rFont val="Times New Roman"/>
        <family val="1"/>
      </rPr>
      <t>are)</t>
    </r>
  </si>
  <si>
    <r>
      <t>Valoarea reziduală a investiției este inclusă în valoarea actualizat</t>
    </r>
    <r>
      <rPr>
        <sz val="10"/>
        <rFont val="Calibri"/>
        <family val="2"/>
        <charset val="238"/>
      </rPr>
      <t>ă</t>
    </r>
    <r>
      <rPr>
        <sz val="10"/>
        <rFont val="Times New Roman"/>
        <family val="1"/>
      </rPr>
      <t xml:space="preserve"> a fluxurilor de numerar (VAFN) numai dacă veniturile din exploatare dep</t>
    </r>
    <r>
      <rPr>
        <sz val="10"/>
        <rFont val="Calibri"/>
        <family val="2"/>
        <charset val="238"/>
      </rPr>
      <t>ăș</t>
    </r>
    <r>
      <rPr>
        <sz val="10"/>
        <rFont val="Times New Roman"/>
        <family val="1"/>
      </rPr>
      <t>esc cheltuielile de exploatare.</t>
    </r>
  </si>
  <si>
    <r>
      <t>Pa</t>
    </r>
    <r>
      <rPr>
        <b/>
        <sz val="10"/>
        <rFont val="Calibri"/>
        <family val="2"/>
        <charset val="238"/>
      </rPr>
      <t>ș</t>
    </r>
    <r>
      <rPr>
        <b/>
        <sz val="10"/>
        <rFont val="Times New Roman"/>
        <family val="1"/>
      </rPr>
      <t>ii urma</t>
    </r>
    <r>
      <rPr>
        <b/>
        <sz val="10"/>
        <rFont val="Calibri"/>
        <family val="2"/>
        <charset val="238"/>
      </rPr>
      <t>ț</t>
    </r>
    <r>
      <rPr>
        <b/>
        <sz val="10"/>
        <rFont val="Times New Roman"/>
        <family val="1"/>
      </rPr>
      <t>i pentru determinarea finan</t>
    </r>
    <r>
      <rPr>
        <b/>
        <sz val="10"/>
        <rFont val="Calibri"/>
        <family val="2"/>
        <charset val="238"/>
      </rPr>
      <t>ță</t>
    </r>
    <r>
      <rPr>
        <b/>
        <sz val="10"/>
        <rFont val="Times New Roman"/>
        <family val="1"/>
      </rPr>
      <t>rii nerambursabile ce poate fi acordat</t>
    </r>
    <r>
      <rPr>
        <b/>
        <sz val="10"/>
        <rFont val="Calibri"/>
        <family val="2"/>
        <charset val="238"/>
      </rPr>
      <t>ă</t>
    </r>
    <r>
      <rPr>
        <b/>
        <sz val="10"/>
        <rFont val="Times New Roman"/>
        <family val="1"/>
      </rPr>
      <t xml:space="preserve"> din fonduri structurale</t>
    </r>
  </si>
  <si>
    <r>
      <t>Costul total al investi</t>
    </r>
    <r>
      <rPr>
        <sz val="10"/>
        <rFont val="Calibri"/>
        <family val="2"/>
        <charset val="238"/>
      </rPr>
      <t>ț</t>
    </r>
    <r>
      <rPr>
        <sz val="10"/>
        <rFont val="Times New Roman"/>
        <family val="1"/>
      </rPr>
      <t>iei [CI]</t>
    </r>
  </si>
  <si>
    <r>
      <t>Valoarea actualizat</t>
    </r>
    <r>
      <rPr>
        <sz val="10"/>
        <rFont val="Calibri"/>
        <family val="2"/>
        <charset val="238"/>
      </rPr>
      <t>ă</t>
    </r>
    <r>
      <rPr>
        <sz val="10"/>
        <rFont val="Times New Roman"/>
        <family val="1"/>
      </rPr>
      <t xml:space="preserve"> a costului de investi</t>
    </r>
    <r>
      <rPr>
        <sz val="10"/>
        <rFont val="Calibri"/>
        <family val="2"/>
        <charset val="238"/>
      </rPr>
      <t>ț</t>
    </r>
    <r>
      <rPr>
        <sz val="10"/>
        <rFont val="Times New Roman"/>
        <family val="1"/>
      </rPr>
      <t>ie [VACI]</t>
    </r>
  </si>
  <si>
    <r>
      <t xml:space="preserve"> Valoarea actualizat</t>
    </r>
    <r>
      <rPr>
        <sz val="10"/>
        <rFont val="Calibri"/>
        <family val="2"/>
        <charset val="238"/>
      </rPr>
      <t>ă</t>
    </r>
    <r>
      <rPr>
        <sz val="10"/>
        <rFont val="Times New Roman"/>
        <family val="1"/>
      </rPr>
      <t xml:space="preserve"> a fluxurilor de numerar [VAFN] - </t>
    </r>
    <r>
      <rPr>
        <i/>
        <sz val="10"/>
        <rFont val="Times New Roman"/>
        <family val="1"/>
        <charset val="238"/>
      </rPr>
      <t>doar valori pozitive</t>
    </r>
  </si>
  <si>
    <r>
      <t>Necesarul de finan</t>
    </r>
    <r>
      <rPr>
        <b/>
        <sz val="10"/>
        <rFont val="Calibri"/>
        <family val="2"/>
        <charset val="238"/>
      </rPr>
      <t>ț</t>
    </r>
    <r>
      <rPr>
        <b/>
        <sz val="10"/>
        <rFont val="Times New Roman"/>
        <family val="1"/>
      </rPr>
      <t xml:space="preserve">are aferent </t>
    </r>
    <r>
      <rPr>
        <b/>
        <sz val="10"/>
        <rFont val="Calibri"/>
        <family val="2"/>
        <charset val="238"/>
      </rPr>
      <t>î</t>
    </r>
    <r>
      <rPr>
        <b/>
        <sz val="10"/>
        <rFont val="Times New Roman"/>
        <family val="1"/>
      </rPr>
      <t>ntregii investi</t>
    </r>
    <r>
      <rPr>
        <b/>
        <sz val="10"/>
        <rFont val="Calibri"/>
        <family val="2"/>
        <charset val="238"/>
      </rPr>
      <t>ț</t>
    </r>
    <r>
      <rPr>
        <b/>
        <sz val="10"/>
        <rFont val="Times New Roman"/>
        <family val="1"/>
      </rPr>
      <t>ii la costul total al investi</t>
    </r>
    <r>
      <rPr>
        <b/>
        <sz val="10"/>
        <rFont val="Calibri"/>
        <family val="2"/>
        <charset val="238"/>
      </rPr>
      <t>ț</t>
    </r>
    <r>
      <rPr>
        <b/>
        <sz val="10"/>
        <rFont val="Times New Roman"/>
        <family val="1"/>
      </rPr>
      <t>iei [NF=VACI-VAFN]</t>
    </r>
  </si>
  <si>
    <r>
      <t>Rata necesarului de finan</t>
    </r>
    <r>
      <rPr>
        <b/>
        <sz val="10"/>
        <rFont val="Calibri"/>
        <family val="2"/>
        <charset val="238"/>
      </rPr>
      <t>ț</t>
    </r>
    <r>
      <rPr>
        <b/>
        <sz val="10"/>
        <rFont val="Times New Roman"/>
        <family val="1"/>
      </rPr>
      <t>are RNF=(NF/VACI)</t>
    </r>
  </si>
  <si>
    <r>
      <t>Costul eligibil al investi</t>
    </r>
    <r>
      <rPr>
        <sz val="10"/>
        <rFont val="Calibri"/>
        <family val="2"/>
        <charset val="238"/>
      </rPr>
      <t>ț</t>
    </r>
    <r>
      <rPr>
        <sz val="10"/>
        <rFont val="Times New Roman"/>
        <family val="1"/>
      </rPr>
      <t>iei (proiectului) [CE]</t>
    </r>
  </si>
  <si>
    <r>
      <t>Necesarul de finan</t>
    </r>
    <r>
      <rPr>
        <sz val="10"/>
        <color theme="1"/>
        <rFont val="Calibri"/>
        <family val="2"/>
        <charset val="238"/>
      </rPr>
      <t>ț</t>
    </r>
    <r>
      <rPr>
        <sz val="10"/>
        <color theme="1"/>
        <rFont val="Times New Roman"/>
        <family val="1"/>
      </rPr>
      <t>are aferent costului eligibil al investi</t>
    </r>
    <r>
      <rPr>
        <sz val="10"/>
        <color theme="1"/>
        <rFont val="Calibri"/>
        <family val="2"/>
        <charset val="238"/>
      </rPr>
      <t>ț</t>
    </r>
    <r>
      <rPr>
        <sz val="10"/>
        <color theme="1"/>
        <rFont val="Times New Roman"/>
        <family val="1"/>
      </rPr>
      <t>iei (i.e. valoarea eligibil</t>
    </r>
    <r>
      <rPr>
        <sz val="10"/>
        <color theme="1"/>
        <rFont val="Calibri"/>
        <family val="2"/>
        <charset val="238"/>
      </rPr>
      <t>ă</t>
    </r>
    <r>
      <rPr>
        <sz val="10"/>
        <color theme="1"/>
        <rFont val="Times New Roman"/>
        <family val="1"/>
      </rPr>
      <t xml:space="preserve"> ajustat</t>
    </r>
    <r>
      <rPr>
        <sz val="10"/>
        <color theme="1"/>
        <rFont val="Calibri"/>
        <family val="2"/>
        <charset val="238"/>
      </rPr>
      <t>ă</t>
    </r>
    <r>
      <rPr>
        <sz val="10"/>
        <color theme="1"/>
        <rFont val="Times New Roman"/>
        <family val="1"/>
      </rPr>
      <t xml:space="preserve"> cu rata necesarului de finan</t>
    </r>
    <r>
      <rPr>
        <sz val="10"/>
        <color theme="1"/>
        <rFont val="Calibri"/>
        <family val="2"/>
        <charset val="238"/>
      </rPr>
      <t>ț</t>
    </r>
    <r>
      <rPr>
        <sz val="10"/>
        <color theme="1"/>
        <rFont val="Times New Roman"/>
        <family val="1"/>
      </rPr>
      <t>are, NFE = CE*RNF)</t>
    </r>
  </si>
  <si>
    <r>
      <t>þ Pas D: Se determin</t>
    </r>
    <r>
      <rPr>
        <b/>
        <sz val="14"/>
        <rFont val="Times New Roman"/>
        <family val="1"/>
        <charset val="238"/>
      </rPr>
      <t>ă</t>
    </r>
    <r>
      <rPr>
        <b/>
        <i/>
        <sz val="14"/>
        <rFont val="Times New Roman"/>
        <family val="1"/>
        <charset val="238"/>
      </rPr>
      <t xml:space="preserve"> valoarea finanțării nerambursabile ce poate fi acordată din fonduri structurale</t>
    </r>
  </si>
  <si>
    <r>
      <t>þ</t>
    </r>
    <r>
      <rPr>
        <sz val="14"/>
        <color rgb="FF000000"/>
        <rFont val="Times New Roman"/>
        <family val="1"/>
      </rPr>
      <t xml:space="preserve"> </t>
    </r>
    <r>
      <rPr>
        <b/>
        <i/>
        <sz val="14"/>
        <color rgb="FF000000"/>
        <rFont val="Times New Roman"/>
        <family val="1"/>
      </rPr>
      <t>Pas B: Se determin</t>
    </r>
    <r>
      <rPr>
        <b/>
        <i/>
        <sz val="14"/>
        <color rgb="FF000000"/>
        <rFont val="Times New Roman"/>
        <family val="1"/>
        <charset val="238"/>
      </rPr>
      <t>ă</t>
    </r>
    <r>
      <rPr>
        <b/>
        <i/>
        <sz val="14"/>
        <color rgb="FF000000"/>
        <rFont val="Times New Roman"/>
        <family val="1"/>
      </rPr>
      <t xml:space="preserve"> rata necesarului de finanţare (RNF)</t>
    </r>
  </si>
  <si>
    <r>
      <rPr>
        <b/>
        <i/>
        <sz val="14"/>
        <rFont val="Wingdings"/>
        <charset val="2"/>
      </rPr>
      <t>þ</t>
    </r>
    <r>
      <rPr>
        <b/>
        <i/>
        <sz val="14"/>
        <color rgb="FF000000"/>
        <rFont val="Wingdings"/>
        <charset val="2"/>
      </rPr>
      <t xml:space="preserve"> </t>
    </r>
    <r>
      <rPr>
        <b/>
        <i/>
        <sz val="14"/>
        <color rgb="FF000000"/>
        <rFont val="Times New Roman"/>
        <family val="1"/>
      </rPr>
      <t>Pas C: Se determin</t>
    </r>
    <r>
      <rPr>
        <b/>
        <i/>
        <sz val="14"/>
        <color rgb="FF000000"/>
        <rFont val="Times New Roman"/>
        <family val="1"/>
        <charset val="238"/>
      </rPr>
      <t xml:space="preserve">ă </t>
    </r>
    <r>
      <rPr>
        <b/>
        <i/>
        <sz val="14"/>
        <color rgb="FF000000"/>
        <rFont val="Times New Roman"/>
        <family val="1"/>
      </rPr>
      <t>necesarul de finan</t>
    </r>
    <r>
      <rPr>
        <b/>
        <i/>
        <sz val="14"/>
        <color rgb="FF000000"/>
        <rFont val="Times New Roman"/>
        <family val="1"/>
        <charset val="238"/>
      </rPr>
      <t>ț</t>
    </r>
    <r>
      <rPr>
        <b/>
        <i/>
        <sz val="14"/>
        <color rgb="FF000000"/>
        <rFont val="Times New Roman"/>
        <family val="1"/>
      </rPr>
      <t>are aferent costului eligibil</t>
    </r>
  </si>
  <si>
    <r>
      <t>Explica</t>
    </r>
    <r>
      <rPr>
        <b/>
        <sz val="10"/>
        <rFont val="Calibri"/>
        <family val="2"/>
        <charset val="238"/>
      </rPr>
      <t>ț</t>
    </r>
    <r>
      <rPr>
        <b/>
        <sz val="10"/>
        <rFont val="Times New Roman"/>
        <family val="1"/>
      </rPr>
      <t>ii aferente r</t>
    </r>
    <r>
      <rPr>
        <b/>
        <sz val="10"/>
        <rFont val="Calibri"/>
        <family val="2"/>
        <charset val="238"/>
      </rPr>
      <t>â</t>
    </r>
    <r>
      <rPr>
        <b/>
        <sz val="10"/>
        <rFont val="Times New Roman"/>
        <family val="1"/>
      </rPr>
      <t>ndurilor din tabel</t>
    </r>
  </si>
  <si>
    <r>
      <t>N</t>
    </r>
    <r>
      <rPr>
        <i/>
        <sz val="10"/>
        <rFont val="Times New Roman"/>
        <family val="1"/>
        <charset val="238"/>
      </rPr>
      <t xml:space="preserve">B: Toate valorile luate </t>
    </r>
    <r>
      <rPr>
        <sz val="10"/>
        <rFont val="Times New Roman"/>
        <family val="1"/>
        <charset val="238"/>
      </rPr>
      <t>î</t>
    </r>
    <r>
      <rPr>
        <i/>
        <sz val="10"/>
        <rFont val="Times New Roman"/>
        <family val="1"/>
        <charset val="238"/>
      </rPr>
      <t>n calcul (</t>
    </r>
    <r>
      <rPr>
        <sz val="10"/>
        <rFont val="Times New Roman"/>
        <family val="1"/>
        <charset val="238"/>
      </rPr>
      <t>î</t>
    </r>
    <r>
      <rPr>
        <i/>
        <sz val="10"/>
        <rFont val="Times New Roman"/>
        <family val="1"/>
        <charset val="238"/>
      </rPr>
      <t>ncas</t>
    </r>
    <r>
      <rPr>
        <sz val="10"/>
        <rFont val="Times New Roman"/>
        <family val="1"/>
        <charset val="238"/>
      </rPr>
      <t>ă</t>
    </r>
    <r>
      <rPr>
        <i/>
        <sz val="10"/>
        <rFont val="Times New Roman"/>
        <family val="1"/>
        <charset val="238"/>
      </rPr>
      <t>ri / plati) sunt valori actualizate, la momentul efectu</t>
    </r>
    <r>
      <rPr>
        <sz val="10"/>
        <rFont val="Times New Roman"/>
        <family val="1"/>
        <charset val="238"/>
      </rPr>
      <t>ă</t>
    </r>
    <r>
      <rPr>
        <i/>
        <sz val="10"/>
        <rFont val="Times New Roman"/>
        <family val="1"/>
        <charset val="238"/>
      </rPr>
      <t>rii analizei (anul 0), cu rata de actualizare (4%) 
[valori generate automat]</t>
    </r>
  </si>
  <si>
    <r>
      <rPr>
        <i/>
        <sz val="10"/>
        <color theme="1"/>
        <rFont val="Times New Roman"/>
        <family val="1"/>
        <charset val="238"/>
      </rPr>
      <t xml:space="preserve">Ȋn </t>
    </r>
    <r>
      <rPr>
        <i/>
        <sz val="10"/>
        <color theme="1"/>
        <rFont val="Times New Roman"/>
        <family val="1"/>
      </rPr>
      <t xml:space="preserve">cazul </t>
    </r>
    <r>
      <rPr>
        <i/>
        <sz val="10"/>
        <color theme="1"/>
        <rFont val="Times New Roman"/>
        <family val="1"/>
        <charset val="238"/>
      </rPr>
      <t>în</t>
    </r>
    <r>
      <rPr>
        <i/>
        <sz val="10"/>
        <color theme="1"/>
        <rFont val="Times New Roman"/>
        <family val="1"/>
      </rPr>
      <t xml:space="preserve"> care nu toate costurile de investi</t>
    </r>
    <r>
      <rPr>
        <i/>
        <sz val="10"/>
        <color theme="1"/>
        <rFont val="Times New Roman"/>
        <family val="1"/>
        <charset val="238"/>
      </rPr>
      <t>ți</t>
    </r>
    <r>
      <rPr>
        <i/>
        <sz val="10"/>
        <color theme="1"/>
        <rFont val="Times New Roman"/>
        <family val="1"/>
      </rPr>
      <t>e sunt eligibile, conform regulilor de eligibilitate a cheltuielilor din Ghidul solicitantului</t>
    </r>
  </si>
  <si>
    <t>Rata de co-finanţare nerambursabilă</t>
  </si>
  <si>
    <r>
      <t>Finan</t>
    </r>
    <r>
      <rPr>
        <sz val="10"/>
        <rFont val="Calibri"/>
        <family val="2"/>
        <charset val="238"/>
      </rPr>
      <t>ț</t>
    </r>
    <r>
      <rPr>
        <sz val="10"/>
        <rFont val="Times New Roman"/>
        <family val="1"/>
      </rPr>
      <t>are nerambursabil</t>
    </r>
    <r>
      <rPr>
        <sz val="10"/>
        <rFont val="Calibri"/>
        <family val="2"/>
        <charset val="238"/>
      </rPr>
      <t>ă</t>
    </r>
  </si>
  <si>
    <t>Rata de co-finantare solicitată - APL (Maximum 98%)</t>
  </si>
  <si>
    <t>Anexa 12 la Ghidul Solicitantului - pentru acțiunea „ Dezvoltarea transportului public verde prin achiziția de material rulant de transport urban curat și dezvoltarea rețelei de combustibili alternativi” din cadrul Programului Tranziție Justă 2021 –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</si>
</sst>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3" x14ac:knownFonts="1">
    <font>
      <sz val="10"/>
      <name val="Arial"/>
      <family val="2"/>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b/>
      <sz val="12"/>
      <name val="Times New Roman"/>
      <family val="1"/>
    </font>
    <font>
      <b/>
      <i/>
      <sz val="12"/>
      <name val="Times New Roman"/>
      <family val="1"/>
    </font>
    <font>
      <b/>
      <i/>
      <sz val="16"/>
      <name val="Times New Roman"/>
      <family val="1"/>
    </font>
    <font>
      <b/>
      <sz val="10"/>
      <name val="Arial"/>
      <family val="2"/>
    </font>
    <font>
      <sz val="10"/>
      <name val="Times New Roman"/>
      <family val="1"/>
    </font>
    <font>
      <sz val="11"/>
      <name val="Times New Roman"/>
      <family val="1"/>
    </font>
    <font>
      <sz val="11"/>
      <name val="Arial"/>
      <family val="2"/>
    </font>
    <font>
      <b/>
      <u/>
      <sz val="16"/>
      <color rgb="FF1F497D"/>
      <name val="Times New Roman"/>
      <family val="1"/>
    </font>
    <font>
      <b/>
      <sz val="10"/>
      <name val="Times New Roman"/>
      <family val="1"/>
    </font>
    <font>
      <sz val="12"/>
      <name val="Arial"/>
      <family val="2"/>
    </font>
    <font>
      <b/>
      <sz val="12"/>
      <name val="Arial"/>
      <family val="2"/>
    </font>
    <font>
      <sz val="12"/>
      <color theme="0" tint="-0.249977111117893"/>
      <name val="Times New Roman"/>
      <family val="1"/>
    </font>
    <font>
      <sz val="10"/>
      <color theme="0" tint="-0.249977111117893"/>
      <name val="Arial"/>
      <family val="2"/>
    </font>
    <font>
      <b/>
      <i/>
      <sz val="14"/>
      <name val="Times New Roman"/>
      <family val="1"/>
    </font>
    <font>
      <b/>
      <sz val="8"/>
      <name val="Times New Roman"/>
      <family val="1"/>
    </font>
    <font>
      <sz val="8"/>
      <name val="Times New Roman"/>
      <family val="1"/>
    </font>
    <font>
      <b/>
      <sz val="10"/>
      <color theme="1"/>
      <name val="Times New Roman"/>
      <family val="1"/>
    </font>
    <font>
      <b/>
      <sz val="10"/>
      <color rgb="FF00B050"/>
      <name val="Times New Roman"/>
      <family val="1"/>
    </font>
    <font>
      <sz val="10"/>
      <color theme="1"/>
      <name val="Times New Roman"/>
      <family val="1"/>
    </font>
    <font>
      <b/>
      <i/>
      <sz val="10"/>
      <name val="Times New Roman"/>
      <family val="1"/>
    </font>
    <font>
      <b/>
      <sz val="10"/>
      <color rgb="FFFF0000"/>
      <name val="Times New Roman"/>
      <family val="1"/>
    </font>
    <font>
      <b/>
      <i/>
      <sz val="14"/>
      <name val="Wingdings"/>
      <charset val="2"/>
    </font>
    <font>
      <b/>
      <i/>
      <sz val="14"/>
      <name val="Arial"/>
      <family val="2"/>
    </font>
    <font>
      <b/>
      <sz val="12"/>
      <color theme="1"/>
      <name val="Times New Roman"/>
      <family val="1"/>
    </font>
    <font>
      <sz val="10"/>
      <name val="Trebuchet MS"/>
      <family val="2"/>
    </font>
    <font>
      <b/>
      <sz val="11"/>
      <name val="Times New Roman"/>
      <family val="1"/>
    </font>
    <font>
      <b/>
      <sz val="10"/>
      <color rgb="FF00B0F0"/>
      <name val="Times New Roman"/>
      <family val="1"/>
    </font>
    <font>
      <i/>
      <sz val="10"/>
      <name val="Times New Roman"/>
      <family val="1"/>
    </font>
    <font>
      <b/>
      <sz val="14"/>
      <name val="Times New Roman"/>
      <family val="1"/>
    </font>
    <font>
      <sz val="10"/>
      <color rgb="FFFF0000"/>
      <name val="Times New Roman"/>
      <family val="1"/>
    </font>
    <font>
      <sz val="14"/>
      <color rgb="FF000000"/>
      <name val="Wingdings"/>
      <charset val="2"/>
    </font>
    <font>
      <sz val="14"/>
      <color rgb="FF000000"/>
      <name val="Times New Roman"/>
      <family val="1"/>
    </font>
    <font>
      <b/>
      <i/>
      <sz val="14"/>
      <color rgb="FF000000"/>
      <name val="Times New Roman"/>
      <family val="1"/>
    </font>
    <font>
      <b/>
      <i/>
      <sz val="14"/>
      <color rgb="FF000000"/>
      <name val="Wingdings"/>
      <charset val="2"/>
    </font>
    <font>
      <sz val="11"/>
      <color theme="1"/>
      <name val="Calibri"/>
      <family val="2"/>
      <charset val="238"/>
      <scheme val="minor"/>
    </font>
    <font>
      <sz val="11"/>
      <color indexed="8"/>
      <name val="Calibri"/>
      <family val="2"/>
    </font>
    <font>
      <b/>
      <u/>
      <sz val="14"/>
      <name val="Times New Roman"/>
      <family val="1"/>
    </font>
    <font>
      <sz val="12"/>
      <color theme="1"/>
      <name val="Times New Roman"/>
      <family val="1"/>
    </font>
    <font>
      <sz val="8"/>
      <color rgb="FFFF0000"/>
      <name val="Times New Roman"/>
      <family val="1"/>
    </font>
    <font>
      <b/>
      <sz val="14"/>
      <color theme="1"/>
      <name val="Times New Roman"/>
      <family val="1"/>
    </font>
    <font>
      <b/>
      <i/>
      <u/>
      <sz val="14"/>
      <name val="Times New Roman"/>
      <family val="1"/>
    </font>
    <font>
      <sz val="12"/>
      <color rgb="FF92D050"/>
      <name val="Times New Roman"/>
      <family val="1"/>
    </font>
    <font>
      <b/>
      <sz val="12"/>
      <color rgb="FF92D050"/>
      <name val="Times New Roman"/>
      <family val="1"/>
    </font>
    <font>
      <b/>
      <sz val="11"/>
      <color indexed="8"/>
      <name val="Times New Roman"/>
      <family val="1"/>
    </font>
    <font>
      <b/>
      <sz val="14"/>
      <name val="Arial"/>
      <family val="2"/>
    </font>
    <font>
      <sz val="11"/>
      <color indexed="8"/>
      <name val="Times New Roman"/>
      <family val="1"/>
    </font>
    <font>
      <b/>
      <i/>
      <sz val="11"/>
      <color indexed="8"/>
      <name val="Times New Roman"/>
      <family val="1"/>
    </font>
    <font>
      <b/>
      <sz val="12"/>
      <color indexed="8"/>
      <name val="Times New Roman"/>
      <family val="1"/>
    </font>
    <font>
      <sz val="10"/>
      <color rgb="FF92D050"/>
      <name val="Times New Roman"/>
      <family val="1"/>
    </font>
    <font>
      <sz val="12"/>
      <color indexed="8"/>
      <name val="Times New Roman"/>
      <family val="1"/>
    </font>
    <font>
      <sz val="11"/>
      <color theme="1"/>
      <name val="Times New Roman"/>
      <family val="1"/>
    </font>
    <font>
      <b/>
      <i/>
      <sz val="10"/>
      <color rgb="FF0070C0"/>
      <name val="Times New Roman"/>
      <family val="1"/>
    </font>
    <font>
      <sz val="10"/>
      <name val="Arial"/>
      <family val="2"/>
    </font>
    <font>
      <b/>
      <u/>
      <sz val="16"/>
      <color theme="1"/>
      <name val="Times New Roman"/>
      <family val="1"/>
    </font>
    <font>
      <sz val="10"/>
      <color theme="1"/>
      <name val="Arial"/>
      <family val="2"/>
    </font>
    <font>
      <u/>
      <sz val="16"/>
      <color theme="1"/>
      <name val="Times New Roman"/>
      <family val="1"/>
    </font>
    <font>
      <i/>
      <sz val="12"/>
      <color theme="1"/>
      <name val="Times New Roman"/>
      <family val="1"/>
    </font>
    <font>
      <u/>
      <sz val="12"/>
      <color theme="1"/>
      <name val="Times New Roman"/>
      <family val="1"/>
    </font>
    <font>
      <sz val="16"/>
      <color theme="1"/>
      <name val="Times New Roman"/>
      <family val="1"/>
    </font>
    <font>
      <sz val="14"/>
      <color theme="1"/>
      <name val="Times New Roman"/>
      <family val="1"/>
    </font>
    <font>
      <sz val="8"/>
      <color theme="1"/>
      <name val="Times New Roman"/>
      <family val="1"/>
    </font>
    <font>
      <b/>
      <sz val="9"/>
      <name val="Times New Roman"/>
      <family val="1"/>
    </font>
    <font>
      <sz val="9"/>
      <name val="Times New Roman"/>
      <family val="1"/>
    </font>
    <font>
      <sz val="9"/>
      <color indexed="8"/>
      <name val="Times New Roman"/>
      <family val="1"/>
    </font>
    <font>
      <b/>
      <sz val="10"/>
      <name val="Trebuchet MS"/>
      <family val="2"/>
    </font>
    <font>
      <b/>
      <sz val="10"/>
      <name val="Trebuchet MS"/>
      <family val="2"/>
      <charset val="238"/>
    </font>
    <font>
      <sz val="8"/>
      <name val="Trebuchet MS"/>
      <family val="2"/>
    </font>
    <font>
      <sz val="8"/>
      <color indexed="81"/>
      <name val="Tahoma"/>
      <family val="2"/>
    </font>
    <font>
      <b/>
      <sz val="10"/>
      <color theme="1"/>
      <name val="Arial"/>
      <family val="2"/>
    </font>
    <font>
      <b/>
      <sz val="16"/>
      <color theme="1"/>
      <name val="Times New Roman"/>
      <family val="1"/>
    </font>
    <font>
      <b/>
      <sz val="14"/>
      <color theme="1"/>
      <name val="Wingdings"/>
      <charset val="2"/>
    </font>
    <font>
      <sz val="12"/>
      <color theme="1"/>
      <name val="Symbol"/>
      <family val="1"/>
      <charset val="2"/>
    </font>
    <font>
      <sz val="12"/>
      <color theme="1"/>
      <name val="Arial"/>
      <family val="2"/>
    </font>
    <font>
      <sz val="10"/>
      <color rgb="FF00B050"/>
      <name val="Times New Roman"/>
      <family val="1"/>
    </font>
    <font>
      <b/>
      <u/>
      <sz val="10"/>
      <color rgb="FF00B050"/>
      <name val="Times New Roman"/>
      <family val="1"/>
    </font>
    <font>
      <sz val="12"/>
      <color rgb="FF000000"/>
      <name val="Times New Roman"/>
      <family val="1"/>
    </font>
    <font>
      <b/>
      <sz val="12"/>
      <name val="Times New Roman"/>
      <family val="1"/>
      <charset val="238"/>
    </font>
    <font>
      <sz val="11"/>
      <name val="Times New Roman"/>
      <family val="1"/>
      <charset val="238"/>
    </font>
    <font>
      <sz val="8"/>
      <color rgb="FF00B0F0"/>
      <name val="Times New Roman"/>
      <family val="1"/>
    </font>
    <font>
      <sz val="10"/>
      <color rgb="FF00B0F0"/>
      <name val="Times New Roman"/>
      <family val="1"/>
    </font>
    <font>
      <sz val="12"/>
      <color rgb="FF00B050"/>
      <name val="Times New Roman"/>
      <family val="1"/>
    </font>
    <font>
      <i/>
      <sz val="10"/>
      <name val="Times New Roman"/>
      <family val="1"/>
      <charset val="238"/>
    </font>
    <font>
      <sz val="10"/>
      <color theme="0"/>
      <name val="Times New Roman"/>
      <family val="1"/>
    </font>
    <font>
      <b/>
      <sz val="9"/>
      <color rgb="FFFF0000"/>
      <name val="Times New Roman"/>
      <family val="1"/>
      <charset val="238"/>
    </font>
    <font>
      <b/>
      <sz val="10"/>
      <color rgb="FFFF0000"/>
      <name val="Calibri"/>
      <family val="2"/>
      <charset val="238"/>
    </font>
    <font>
      <sz val="10"/>
      <color theme="1"/>
      <name val="Calibri"/>
      <family val="2"/>
      <charset val="238"/>
    </font>
    <font>
      <b/>
      <sz val="14"/>
      <color theme="1"/>
      <name val="Calibri"/>
      <family val="2"/>
      <charset val="238"/>
    </font>
    <font>
      <sz val="10"/>
      <name val="Calibri"/>
      <family val="2"/>
      <charset val="238"/>
    </font>
    <font>
      <b/>
      <sz val="10"/>
      <name val="Calibri"/>
      <family val="2"/>
      <charset val="238"/>
    </font>
    <font>
      <b/>
      <sz val="10"/>
      <color theme="1"/>
      <name val="Calibri"/>
      <family val="2"/>
      <charset val="238"/>
    </font>
    <font>
      <b/>
      <i/>
      <sz val="14"/>
      <color rgb="FF000000"/>
      <name val="Times New Roman"/>
      <family val="1"/>
      <charset val="238"/>
    </font>
    <font>
      <b/>
      <i/>
      <sz val="14"/>
      <name val="Times New Roman"/>
      <family val="1"/>
      <charset val="238"/>
    </font>
    <font>
      <b/>
      <sz val="14"/>
      <name val="Times New Roman"/>
      <family val="1"/>
      <charset val="238"/>
    </font>
    <font>
      <sz val="10"/>
      <name val="Times New Roman"/>
      <family val="1"/>
      <charset val="238"/>
    </font>
    <font>
      <i/>
      <sz val="10"/>
      <color theme="1"/>
      <name val="Times New Roman"/>
      <family val="1"/>
    </font>
    <font>
      <i/>
      <sz val="10"/>
      <color theme="1"/>
      <name val="Times New Roman"/>
      <family val="1"/>
      <charset val="238"/>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tint="-4.9989318521683403E-2"/>
        <bgColor indexed="64"/>
      </patternFill>
    </fill>
    <fill>
      <patternFill patternType="solid">
        <fgColor indexed="22"/>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0" fontId="41" fillId="0" borderId="0"/>
    <xf numFmtId="0" fontId="5" fillId="0" borderId="0"/>
    <xf numFmtId="9" fontId="42" fillId="0" borderId="0" applyFont="0" applyFill="0" applyBorder="0" applyAlignment="0" applyProtection="0"/>
    <xf numFmtId="0" fontId="4" fillId="0" borderId="0"/>
    <xf numFmtId="0" fontId="3" fillId="0" borderId="0"/>
    <xf numFmtId="0" fontId="2" fillId="0" borderId="0"/>
    <xf numFmtId="0" fontId="3" fillId="0" borderId="0"/>
  </cellStyleXfs>
  <cellXfs count="479">
    <xf numFmtId="0" fontId="0" fillId="0" borderId="0" xfId="0"/>
    <xf numFmtId="0" fontId="6" fillId="0" borderId="0" xfId="0" applyFont="1"/>
    <xf numFmtId="0" fontId="7" fillId="0" borderId="0" xfId="0" applyFont="1"/>
    <xf numFmtId="0" fontId="11" fillId="0" borderId="0" xfId="0" applyFont="1"/>
    <xf numFmtId="0" fontId="14" fillId="2" borderId="0" xfId="0" applyFont="1" applyFill="1" applyAlignment="1">
      <alignment horizontal="left" vertical="center"/>
    </xf>
    <xf numFmtId="0" fontId="16" fillId="0" borderId="0" xfId="0" applyFont="1"/>
    <xf numFmtId="3" fontId="0" fillId="0" borderId="0" xfId="0" applyNumberFormat="1"/>
    <xf numFmtId="0" fontId="6" fillId="0" borderId="0" xfId="0" applyFont="1" applyAlignment="1">
      <alignment wrapText="1"/>
    </xf>
    <xf numFmtId="3" fontId="8" fillId="0" borderId="0" xfId="0" applyNumberFormat="1" applyFont="1" applyAlignment="1">
      <alignment horizontal="right"/>
    </xf>
    <xf numFmtId="3" fontId="7" fillId="0" borderId="0" xfId="0" applyNumberFormat="1" applyFont="1"/>
    <xf numFmtId="3" fontId="6" fillId="0" borderId="0" xfId="0" applyNumberFormat="1" applyFont="1"/>
    <xf numFmtId="3" fontId="16" fillId="0" borderId="0" xfId="0" applyNumberFormat="1" applyFont="1"/>
    <xf numFmtId="0" fontId="7" fillId="2" borderId="0" xfId="0" applyFont="1" applyFill="1"/>
    <xf numFmtId="9" fontId="7" fillId="0" borderId="0" xfId="0" applyNumberFormat="1" applyFont="1"/>
    <xf numFmtId="9" fontId="6" fillId="0" borderId="0" xfId="0" applyNumberFormat="1" applyFont="1"/>
    <xf numFmtId="4" fontId="6" fillId="0" borderId="0" xfId="0" applyNumberFormat="1" applyFont="1"/>
    <xf numFmtId="0" fontId="6" fillId="0" borderId="0" xfId="0" applyFont="1" applyAlignment="1">
      <alignment vertical="distributed"/>
    </xf>
    <xf numFmtId="0" fontId="11" fillId="0" borderId="0" xfId="0" applyFont="1" applyAlignment="1">
      <alignment horizontal="center"/>
    </xf>
    <xf numFmtId="0" fontId="6" fillId="2" borderId="0" xfId="0" applyFont="1" applyFill="1"/>
    <xf numFmtId="3" fontId="6" fillId="2" borderId="0" xfId="0" applyNumberFormat="1" applyFont="1" applyFill="1" applyAlignment="1">
      <alignment horizontal="right"/>
    </xf>
    <xf numFmtId="0" fontId="0" fillId="2" borderId="0" xfId="0" applyFill="1"/>
    <xf numFmtId="0" fontId="20" fillId="0" borderId="0" xfId="0" applyFont="1"/>
    <xf numFmtId="0" fontId="29" fillId="0" borderId="0" xfId="0" applyFont="1"/>
    <xf numFmtId="9" fontId="15" fillId="0" borderId="0" xfId="0" applyNumberFormat="1" applyFont="1" applyAlignment="1">
      <alignment horizontal="center"/>
    </xf>
    <xf numFmtId="9" fontId="15" fillId="0" borderId="9" xfId="0" applyNumberFormat="1" applyFont="1" applyBorder="1" applyAlignment="1">
      <alignment horizontal="center"/>
    </xf>
    <xf numFmtId="0" fontId="26" fillId="0" borderId="0" xfId="0" applyFont="1" applyAlignment="1">
      <alignment horizontal="left"/>
    </xf>
    <xf numFmtId="0" fontId="15" fillId="0" borderId="0" xfId="0" applyFont="1" applyAlignment="1">
      <alignment horizontal="left"/>
    </xf>
    <xf numFmtId="0" fontId="34" fillId="0" borderId="0" xfId="0" applyFont="1" applyAlignment="1">
      <alignment horizontal="left"/>
    </xf>
    <xf numFmtId="49" fontId="34" fillId="0" borderId="0" xfId="0" applyNumberFormat="1" applyFont="1" applyAlignment="1">
      <alignment horizontal="center" vertical="top"/>
    </xf>
    <xf numFmtId="0" fontId="25" fillId="0" borderId="0" xfId="0" applyFont="1" applyAlignment="1">
      <alignment horizontal="left"/>
    </xf>
    <xf numFmtId="3" fontId="11" fillId="0" borderId="0" xfId="0" applyNumberFormat="1" applyFont="1" applyAlignment="1">
      <alignment horizontal="center"/>
    </xf>
    <xf numFmtId="3" fontId="15" fillId="0" borderId="0" xfId="0" applyNumberFormat="1" applyFont="1" applyAlignment="1">
      <alignment horizontal="center"/>
    </xf>
    <xf numFmtId="0" fontId="15" fillId="0" borderId="0" xfId="0" applyFont="1" applyAlignment="1">
      <alignment horizontal="center"/>
    </xf>
    <xf numFmtId="0" fontId="23" fillId="0" borderId="0" xfId="0" applyFont="1" applyAlignment="1">
      <alignment horizontal="center" vertical="center"/>
    </xf>
    <xf numFmtId="0" fontId="11" fillId="0" borderId="8" xfId="0" applyFont="1" applyBorder="1" applyAlignment="1">
      <alignment horizontal="center"/>
    </xf>
    <xf numFmtId="4" fontId="11" fillId="0" borderId="0" xfId="0" applyNumberFormat="1" applyFont="1"/>
    <xf numFmtId="0" fontId="11" fillId="0" borderId="0" xfId="0" applyFont="1" applyAlignment="1">
      <alignment vertical="distributed"/>
    </xf>
    <xf numFmtId="10" fontId="15" fillId="0" borderId="0" xfId="0" applyNumberFormat="1" applyFont="1" applyAlignment="1">
      <alignment horizontal="center"/>
    </xf>
    <xf numFmtId="4" fontId="7" fillId="0" borderId="0" xfId="0" applyNumberFormat="1" applyFont="1"/>
    <xf numFmtId="0" fontId="7" fillId="0" borderId="2" xfId="0" applyFont="1" applyBorder="1"/>
    <xf numFmtId="0" fontId="6" fillId="0" borderId="1" xfId="0" applyFont="1" applyBorder="1"/>
    <xf numFmtId="3" fontId="6" fillId="0" borderId="1" xfId="0" applyNumberFormat="1" applyFont="1" applyBorder="1"/>
    <xf numFmtId="0" fontId="7" fillId="0" borderId="1" xfId="0" applyFont="1" applyBorder="1"/>
    <xf numFmtId="0" fontId="34" fillId="0" borderId="0" xfId="0" applyFont="1" applyAlignment="1">
      <alignment vertical="center"/>
    </xf>
    <xf numFmtId="0" fontId="25" fillId="0" borderId="0" xfId="0" applyFont="1" applyAlignment="1">
      <alignment wrapText="1"/>
    </xf>
    <xf numFmtId="3" fontId="55" fillId="0" borderId="0" xfId="0" applyNumberFormat="1" applyFont="1"/>
    <xf numFmtId="3" fontId="49" fillId="0" borderId="0" xfId="0" applyNumberFormat="1" applyFont="1"/>
    <xf numFmtId="3" fontId="7" fillId="0" borderId="0" xfId="0" applyNumberFormat="1" applyFont="1" applyAlignment="1">
      <alignment horizontal="right"/>
    </xf>
    <xf numFmtId="0" fontId="48" fillId="0" borderId="0" xfId="0" applyFont="1"/>
    <xf numFmtId="3" fontId="8" fillId="0" borderId="1" xfId="0" applyNumberFormat="1" applyFont="1" applyBorder="1" applyAlignment="1">
      <alignment horizontal="right"/>
    </xf>
    <xf numFmtId="0" fontId="7" fillId="2" borderId="1" xfId="0" applyFont="1" applyFill="1" applyBorder="1"/>
    <xf numFmtId="3" fontId="7" fillId="0" borderId="2" xfId="0" applyNumberFormat="1" applyFont="1" applyBorder="1"/>
    <xf numFmtId="9" fontId="7" fillId="0" borderId="1" xfId="0" applyNumberFormat="1" applyFont="1" applyBorder="1"/>
    <xf numFmtId="9" fontId="7" fillId="0" borderId="2" xfId="0" applyNumberFormat="1" applyFont="1" applyBorder="1"/>
    <xf numFmtId="9" fontId="6" fillId="0" borderId="1" xfId="0" applyNumberFormat="1" applyFont="1" applyBorder="1"/>
    <xf numFmtId="3" fontId="6" fillId="0" borderId="0" xfId="0" applyNumberFormat="1" applyFont="1" applyAlignment="1">
      <alignment wrapText="1"/>
    </xf>
    <xf numFmtId="0" fontId="7" fillId="2" borderId="1" xfId="0" applyFont="1" applyFill="1" applyBorder="1" applyAlignment="1">
      <alignment vertical="distributed"/>
    </xf>
    <xf numFmtId="0" fontId="7" fillId="2" borderId="1" xfId="0" applyFont="1" applyFill="1" applyBorder="1" applyAlignment="1">
      <alignment wrapText="1"/>
    </xf>
    <xf numFmtId="0" fontId="7" fillId="2" borderId="0" xfId="0" applyFont="1" applyFill="1" applyAlignment="1">
      <alignment wrapText="1"/>
    </xf>
    <xf numFmtId="3" fontId="16" fillId="0" borderId="1" xfId="0" applyNumberFormat="1" applyFont="1" applyBorder="1"/>
    <xf numFmtId="3" fontId="11" fillId="0" borderId="3" xfId="0" applyNumberFormat="1" applyFont="1" applyBorder="1" applyAlignment="1">
      <alignment horizontal="left"/>
    </xf>
    <xf numFmtId="0" fontId="15" fillId="0" borderId="3" xfId="0" applyFont="1" applyBorder="1" applyAlignment="1">
      <alignment horizontal="left"/>
    </xf>
    <xf numFmtId="0" fontId="25" fillId="0" borderId="0" xfId="0" applyFont="1" applyAlignment="1">
      <alignment horizontal="left" vertical="distributed"/>
    </xf>
    <xf numFmtId="0" fontId="60" fillId="0" borderId="0" xfId="0" applyFont="1" applyAlignment="1">
      <alignment horizontal="left" vertical="center"/>
    </xf>
    <xf numFmtId="0" fontId="44" fillId="0" borderId="0" xfId="0" applyFont="1"/>
    <xf numFmtId="0" fontId="62" fillId="0" borderId="0" xfId="0" applyFont="1" applyAlignment="1">
      <alignment horizontal="left" vertical="center"/>
    </xf>
    <xf numFmtId="0" fontId="7" fillId="0" borderId="0" xfId="5" applyFont="1" applyAlignment="1">
      <alignment horizontal="left"/>
    </xf>
    <xf numFmtId="0" fontId="6" fillId="0" borderId="0" xfId="5" applyFont="1" applyAlignment="1">
      <alignment horizontal="center"/>
    </xf>
    <xf numFmtId="3" fontId="25" fillId="0" borderId="0" xfId="5" applyNumberFormat="1" applyFont="1" applyAlignment="1">
      <alignment horizontal="center"/>
    </xf>
    <xf numFmtId="3" fontId="67" fillId="0" borderId="0" xfId="5" applyNumberFormat="1" applyFont="1" applyAlignment="1">
      <alignment horizontal="center"/>
    </xf>
    <xf numFmtId="3" fontId="23" fillId="0" borderId="0" xfId="5" applyNumberFormat="1" applyFont="1" applyAlignment="1">
      <alignment horizontal="center"/>
    </xf>
    <xf numFmtId="3" fontId="21" fillId="0" borderId="0" xfId="5" quotePrefix="1" applyNumberFormat="1" applyFont="1" applyAlignment="1">
      <alignment horizontal="center"/>
    </xf>
    <xf numFmtId="3" fontId="15" fillId="0" borderId="0" xfId="5" quotePrefix="1" applyNumberFormat="1" applyFont="1" applyAlignment="1">
      <alignment horizontal="center"/>
    </xf>
    <xf numFmtId="0" fontId="22" fillId="0" borderId="0" xfId="0" applyFont="1" applyAlignment="1">
      <alignment horizontal="right" vertical="distributed"/>
    </xf>
    <xf numFmtId="3" fontId="25" fillId="0" borderId="0" xfId="0" applyNumberFormat="1" applyFont="1" applyAlignment="1">
      <alignment horizontal="left" vertical="distributed"/>
    </xf>
    <xf numFmtId="3" fontId="67" fillId="0" borderId="0" xfId="0" applyNumberFormat="1" applyFont="1" applyAlignment="1">
      <alignment horizontal="left" vertical="distributed"/>
    </xf>
    <xf numFmtId="3" fontId="15" fillId="0" borderId="3" xfId="5" applyNumberFormat="1" applyFont="1" applyBorder="1" applyAlignment="1">
      <alignment horizontal="center" vertical="center" wrapText="1"/>
    </xf>
    <xf numFmtId="3" fontId="22" fillId="0" borderId="3" xfId="5" applyNumberFormat="1" applyFont="1" applyBorder="1" applyAlignment="1">
      <alignment horizontal="center" vertical="center" wrapText="1"/>
    </xf>
    <xf numFmtId="0" fontId="22" fillId="0" borderId="11" xfId="5" applyFont="1" applyBorder="1" applyAlignment="1">
      <alignment horizontal="right"/>
    </xf>
    <xf numFmtId="3" fontId="59" fillId="0" borderId="0" xfId="0" applyNumberFormat="1" applyFont="1"/>
    <xf numFmtId="0" fontId="22" fillId="0" borderId="3" xfId="5" applyFont="1" applyBorder="1" applyAlignment="1">
      <alignment horizontal="right" vertical="center" wrapText="1"/>
    </xf>
    <xf numFmtId="0" fontId="11" fillId="0" borderId="3" xfId="5" applyFont="1" applyBorder="1" applyAlignment="1">
      <alignment horizontal="left" vertical="center" wrapText="1"/>
    </xf>
    <xf numFmtId="3" fontId="11" fillId="3" borderId="3" xfId="5" applyNumberFormat="1" applyFont="1" applyFill="1" applyBorder="1" applyAlignment="1" applyProtection="1">
      <alignment horizontal="center" vertical="center"/>
      <protection locked="0"/>
    </xf>
    <xf numFmtId="3" fontId="22" fillId="3" borderId="3" xfId="5" applyNumberFormat="1" applyFont="1" applyFill="1" applyBorder="1" applyAlignment="1" applyProtection="1">
      <alignment horizontal="center" vertical="center"/>
      <protection locked="0"/>
    </xf>
    <xf numFmtId="3" fontId="15" fillId="3" borderId="3" xfId="5" applyNumberFormat="1" applyFont="1" applyFill="1" applyBorder="1" applyAlignment="1">
      <alignment horizontal="center" vertical="center" wrapText="1"/>
    </xf>
    <xf numFmtId="3" fontId="15" fillId="0" borderId="3" xfId="5" applyNumberFormat="1" applyFont="1" applyBorder="1" applyAlignment="1">
      <alignment horizontal="center"/>
    </xf>
    <xf numFmtId="3" fontId="21" fillId="0" borderId="3" xfId="5" applyNumberFormat="1" applyFont="1" applyBorder="1" applyAlignment="1">
      <alignment horizontal="center"/>
    </xf>
    <xf numFmtId="0" fontId="10" fillId="0" borderId="0" xfId="0" applyFont="1"/>
    <xf numFmtId="0" fontId="22" fillId="0" borderId="0" xfId="5" applyFont="1" applyAlignment="1">
      <alignment horizontal="right" vertical="center" wrapText="1"/>
    </xf>
    <xf numFmtId="3" fontId="15" fillId="0" borderId="3" xfId="5" applyNumberFormat="1" applyFont="1" applyBorder="1" applyAlignment="1">
      <alignment horizontal="right" wrapText="1"/>
    </xf>
    <xf numFmtId="3" fontId="15" fillId="3" borderId="3" xfId="5" applyNumberFormat="1" applyFont="1" applyFill="1" applyBorder="1" applyAlignment="1">
      <alignment horizontal="center"/>
    </xf>
    <xf numFmtId="3" fontId="21" fillId="3" borderId="3" xfId="5" applyNumberFormat="1" applyFont="1" applyFill="1" applyBorder="1" applyAlignment="1">
      <alignment horizontal="center"/>
    </xf>
    <xf numFmtId="3" fontId="21" fillId="0" borderId="3" xfId="5" applyNumberFormat="1" applyFont="1" applyBorder="1" applyAlignment="1">
      <alignment horizontal="right" wrapText="1"/>
    </xf>
    <xf numFmtId="3" fontId="11" fillId="0" borderId="3" xfId="5" applyNumberFormat="1" applyFont="1" applyBorder="1" applyAlignment="1" applyProtection="1">
      <alignment horizontal="center" vertical="center"/>
      <protection locked="0"/>
    </xf>
    <xf numFmtId="3" fontId="22" fillId="0" borderId="3" xfId="5" applyNumberFormat="1" applyFont="1" applyBorder="1" applyAlignment="1" applyProtection="1">
      <alignment horizontal="center" vertical="center"/>
      <protection locked="0"/>
    </xf>
    <xf numFmtId="3" fontId="22" fillId="0" borderId="3" xfId="5" applyNumberFormat="1" applyFont="1" applyBorder="1" applyAlignment="1">
      <alignment horizontal="right" wrapText="1"/>
    </xf>
    <xf numFmtId="0" fontId="15" fillId="0" borderId="3" xfId="5" applyFont="1" applyBorder="1" applyAlignment="1">
      <alignment horizontal="left" vertical="center" wrapText="1"/>
    </xf>
    <xf numFmtId="3" fontId="15" fillId="0" borderId="3" xfId="5" applyNumberFormat="1" applyFont="1" applyBorder="1" applyAlignment="1" applyProtection="1">
      <alignment horizontal="center" vertical="center"/>
      <protection locked="0"/>
    </xf>
    <xf numFmtId="3" fontId="21" fillId="0" borderId="3" xfId="5" applyNumberFormat="1" applyFont="1" applyBorder="1" applyAlignment="1" applyProtection="1">
      <alignment horizontal="center" vertical="center"/>
      <protection locked="0"/>
    </xf>
    <xf numFmtId="0" fontId="11" fillId="0" borderId="3" xfId="0" applyFont="1" applyBorder="1" applyAlignment="1">
      <alignment vertical="justify" wrapText="1"/>
    </xf>
    <xf numFmtId="0" fontId="15" fillId="0" borderId="3" xfId="5" applyFont="1" applyBorder="1" applyAlignment="1">
      <alignment horizontal="right" vertical="center" wrapText="1"/>
    </xf>
    <xf numFmtId="0" fontId="22" fillId="0" borderId="0" xfId="5" applyFont="1" applyAlignment="1">
      <alignment horizontal="right"/>
    </xf>
    <xf numFmtId="0" fontId="11" fillId="0" borderId="0" xfId="5" applyFont="1"/>
    <xf numFmtId="3" fontId="11" fillId="0" borderId="0" xfId="5" applyNumberFormat="1" applyFont="1" applyAlignment="1">
      <alignment horizontal="center"/>
    </xf>
    <xf numFmtId="3" fontId="22" fillId="0" borderId="0" xfId="5" applyNumberFormat="1" applyFont="1" applyAlignment="1">
      <alignment horizontal="center"/>
    </xf>
    <xf numFmtId="3" fontId="15" fillId="0" borderId="0" xfId="5" applyNumberFormat="1" applyFont="1" applyAlignment="1">
      <alignment horizontal="center"/>
    </xf>
    <xf numFmtId="0" fontId="22" fillId="0" borderId="0" xfId="0" applyFont="1" applyAlignment="1">
      <alignment horizontal="right"/>
    </xf>
    <xf numFmtId="3" fontId="22" fillId="0" borderId="0" xfId="0" applyNumberFormat="1" applyFont="1" applyAlignment="1">
      <alignment horizontal="center"/>
    </xf>
    <xf numFmtId="0" fontId="68" fillId="0" borderId="0" xfId="5" quotePrefix="1" applyFont="1" applyAlignment="1">
      <alignment horizontal="center" vertical="justify"/>
    </xf>
    <xf numFmtId="0" fontId="69" fillId="0" borderId="0" xfId="0" applyFont="1" applyAlignment="1">
      <alignment horizontal="center"/>
    </xf>
    <xf numFmtId="0" fontId="21" fillId="0" borderId="0" xfId="5" applyFont="1" applyAlignment="1">
      <alignment horizontal="right"/>
    </xf>
    <xf numFmtId="0" fontId="56" fillId="0" borderId="0" xfId="5" applyFont="1" applyAlignment="1">
      <alignment horizontal="left" vertical="justify"/>
    </xf>
    <xf numFmtId="0" fontId="56" fillId="0" borderId="0" xfId="5" applyFont="1" applyAlignment="1">
      <alignment horizontal="center" vertical="justify"/>
    </xf>
    <xf numFmtId="0" fontId="70" fillId="0" borderId="0" xfId="5" applyFont="1" applyAlignment="1">
      <alignment horizontal="center" vertical="justify"/>
    </xf>
    <xf numFmtId="0" fontId="15" fillId="0" borderId="3" xfId="5" applyFont="1" applyBorder="1" applyAlignment="1">
      <alignment horizontal="center" vertical="center" wrapText="1"/>
    </xf>
    <xf numFmtId="0" fontId="69" fillId="0" borderId="3" xfId="5" applyFont="1" applyBorder="1" applyAlignment="1">
      <alignment horizontal="center" vertical="center" wrapText="1"/>
    </xf>
    <xf numFmtId="3" fontId="22" fillId="0" borderId="3" xfId="5" applyNumberFormat="1" applyFont="1" applyBorder="1" applyAlignment="1">
      <alignment horizontal="right" vertical="center" wrapText="1"/>
    </xf>
    <xf numFmtId="3" fontId="11" fillId="0" borderId="3" xfId="5" applyNumberFormat="1" applyFont="1" applyBorder="1" applyAlignment="1">
      <alignment vertical="justify" wrapText="1"/>
    </xf>
    <xf numFmtId="3" fontId="11" fillId="0" borderId="3" xfId="5" applyNumberFormat="1" applyFont="1" applyBorder="1" applyAlignment="1">
      <alignment horizontal="center" vertical="justify"/>
    </xf>
    <xf numFmtId="3" fontId="69" fillId="0" borderId="3" xfId="5" applyNumberFormat="1" applyFont="1" applyBorder="1" applyAlignment="1">
      <alignment horizontal="center" vertical="justify"/>
    </xf>
    <xf numFmtId="3" fontId="15" fillId="0" borderId="3" xfId="5" applyNumberFormat="1" applyFont="1" applyBorder="1" applyAlignment="1">
      <alignment horizontal="center" vertical="justify"/>
    </xf>
    <xf numFmtId="3" fontId="68" fillId="0" borderId="3" xfId="5" applyNumberFormat="1" applyFont="1" applyBorder="1" applyAlignment="1">
      <alignment horizontal="center" vertical="justify"/>
    </xf>
    <xf numFmtId="3" fontId="22" fillId="0" borderId="3" xfId="5" applyNumberFormat="1" applyFont="1" applyBorder="1" applyAlignment="1">
      <alignment horizontal="right" vertical="justify" wrapText="1"/>
    </xf>
    <xf numFmtId="3" fontId="11" fillId="0" borderId="3" xfId="5" applyNumberFormat="1" applyFont="1" applyBorder="1" applyAlignment="1">
      <alignment horizontal="center" vertical="justify" wrapText="1"/>
    </xf>
    <xf numFmtId="3" fontId="69" fillId="0" borderId="3" xfId="5" applyNumberFormat="1" applyFont="1" applyBorder="1" applyAlignment="1">
      <alignment horizontal="center" vertical="justify" wrapText="1"/>
    </xf>
    <xf numFmtId="3" fontId="15" fillId="0" borderId="3" xfId="5" applyNumberFormat="1" applyFont="1" applyBorder="1" applyAlignment="1">
      <alignment horizontal="center" vertical="justify" wrapText="1"/>
    </xf>
    <xf numFmtId="3" fontId="68" fillId="0" borderId="3" xfId="5" applyNumberFormat="1" applyFont="1" applyBorder="1" applyAlignment="1">
      <alignment horizontal="center" vertical="justify" wrapText="1"/>
    </xf>
    <xf numFmtId="3" fontId="11" fillId="0" borderId="3" xfId="5" applyNumberFormat="1" applyFont="1" applyBorder="1" applyAlignment="1">
      <alignment horizontal="center" vertical="center" wrapText="1"/>
    </xf>
    <xf numFmtId="3" fontId="69" fillId="0" borderId="3" xfId="5" applyNumberFormat="1" applyFont="1" applyBorder="1" applyAlignment="1">
      <alignment horizontal="center" vertical="center" wrapText="1"/>
    </xf>
    <xf numFmtId="3" fontId="68" fillId="0" borderId="3" xfId="5" applyNumberFormat="1" applyFont="1" applyBorder="1" applyAlignment="1">
      <alignment horizontal="center" vertical="center" wrapText="1"/>
    </xf>
    <xf numFmtId="3" fontId="21" fillId="0" borderId="3" xfId="5" applyNumberFormat="1" applyFont="1" applyBorder="1" applyAlignment="1">
      <alignment horizontal="right" vertical="justify" wrapText="1"/>
    </xf>
    <xf numFmtId="3" fontId="15" fillId="0" borderId="3" xfId="5" applyNumberFormat="1" applyFont="1" applyBorder="1" applyAlignment="1">
      <alignment horizontal="right" vertical="justify" wrapText="1"/>
    </xf>
    <xf numFmtId="0" fontId="22" fillId="0" borderId="0" xfId="0" applyFont="1"/>
    <xf numFmtId="3" fontId="15" fillId="0" borderId="3" xfId="5" applyNumberFormat="1" applyFont="1" applyBorder="1" applyAlignment="1">
      <alignment horizontal="left" wrapText="1"/>
    </xf>
    <xf numFmtId="3" fontId="15" fillId="0" borderId="4" xfId="5" applyNumberFormat="1" applyFont="1" applyBorder="1" applyAlignment="1">
      <alignment wrapText="1"/>
    </xf>
    <xf numFmtId="3" fontId="11" fillId="3" borderId="3" xfId="5" applyNumberFormat="1" applyFont="1" applyFill="1" applyBorder="1" applyAlignment="1" applyProtection="1">
      <alignment horizontal="center" vertical="center" wrapText="1"/>
      <protection locked="0"/>
    </xf>
    <xf numFmtId="3" fontId="69" fillId="3" borderId="3" xfId="5" applyNumberFormat="1" applyFont="1" applyFill="1" applyBorder="1" applyAlignment="1" applyProtection="1">
      <alignment horizontal="center" vertical="center" wrapText="1"/>
      <protection locked="0"/>
    </xf>
    <xf numFmtId="3" fontId="22" fillId="0" borderId="0" xfId="0" applyNumberFormat="1" applyFont="1" applyAlignment="1">
      <alignment horizontal="center" vertical="justify"/>
    </xf>
    <xf numFmtId="3" fontId="11" fillId="0" borderId="0" xfId="0" applyNumberFormat="1" applyFont="1" applyAlignment="1">
      <alignment horizontal="center" vertical="justify"/>
    </xf>
    <xf numFmtId="3" fontId="31" fillId="0" borderId="0" xfId="0" applyNumberFormat="1" applyFont="1" applyAlignment="1">
      <alignment horizontal="center" vertical="justify"/>
    </xf>
    <xf numFmtId="0" fontId="31" fillId="0" borderId="0" xfId="0" applyFont="1" applyAlignment="1">
      <alignment vertical="justify"/>
    </xf>
    <xf numFmtId="3" fontId="22" fillId="0" borderId="2" xfId="0" applyNumberFormat="1" applyFont="1" applyBorder="1" applyAlignment="1">
      <alignment horizontal="center" vertical="justify"/>
    </xf>
    <xf numFmtId="3" fontId="11" fillId="0" borderId="2" xfId="0" applyNumberFormat="1" applyFont="1" applyBorder="1" applyAlignment="1">
      <alignment horizontal="center" vertical="justify"/>
    </xf>
    <xf numFmtId="3" fontId="31" fillId="0" borderId="2" xfId="0" applyNumberFormat="1" applyFont="1" applyBorder="1" applyAlignment="1">
      <alignment horizontal="center" vertical="justify"/>
    </xf>
    <xf numFmtId="0" fontId="22" fillId="0" borderId="3" xfId="0" applyFont="1" applyBorder="1" applyAlignment="1">
      <alignment horizontal="right" vertical="justify" wrapText="1"/>
    </xf>
    <xf numFmtId="3" fontId="22" fillId="0" borderId="3" xfId="0" applyNumberFormat="1" applyFont="1" applyBorder="1" applyAlignment="1">
      <alignment horizontal="left"/>
    </xf>
    <xf numFmtId="3" fontId="22" fillId="0" borderId="3" xfId="0" applyNumberFormat="1" applyFont="1" applyBorder="1" applyAlignment="1">
      <alignment horizontal="center" vertical="justify"/>
    </xf>
    <xf numFmtId="3" fontId="11" fillId="0" borderId="3" xfId="0" applyNumberFormat="1" applyFont="1" applyBorder="1" applyAlignment="1">
      <alignment horizontal="center" vertical="justify"/>
    </xf>
    <xf numFmtId="3" fontId="31" fillId="0" borderId="3" xfId="0" applyNumberFormat="1" applyFont="1" applyBorder="1" applyAlignment="1">
      <alignment horizontal="center" vertical="justify"/>
    </xf>
    <xf numFmtId="0" fontId="22" fillId="0" borderId="3" xfId="0" quotePrefix="1" applyFont="1" applyBorder="1" applyAlignment="1">
      <alignment horizontal="right" vertical="justify" wrapText="1"/>
    </xf>
    <xf numFmtId="3" fontId="11" fillId="3" borderId="3" xfId="0" applyNumberFormat="1" applyFont="1" applyFill="1" applyBorder="1" applyAlignment="1" applyProtection="1">
      <alignment horizontal="center" vertical="justify"/>
      <protection locked="0"/>
    </xf>
    <xf numFmtId="3" fontId="22" fillId="3" borderId="3" xfId="0" applyNumberFormat="1" applyFont="1" applyFill="1" applyBorder="1" applyAlignment="1" applyProtection="1">
      <alignment horizontal="center" vertical="justify"/>
      <protection locked="0"/>
    </xf>
    <xf numFmtId="3" fontId="11" fillId="0" borderId="3" xfId="0" applyNumberFormat="1" applyFont="1" applyBorder="1" applyAlignment="1" applyProtection="1">
      <alignment horizontal="center" vertical="justify"/>
      <protection locked="0"/>
    </xf>
    <xf numFmtId="3" fontId="11" fillId="0" borderId="3" xfId="0" applyNumberFormat="1" applyFont="1" applyBorder="1" applyAlignment="1">
      <alignment horizontal="center" vertical="justify" wrapText="1"/>
    </xf>
    <xf numFmtId="3" fontId="15" fillId="0" borderId="3" xfId="0" applyNumberFormat="1" applyFont="1" applyBorder="1" applyAlignment="1">
      <alignment horizontal="center" vertical="justify" wrapText="1"/>
    </xf>
    <xf numFmtId="3" fontId="21" fillId="0" borderId="3" xfId="0" applyNumberFormat="1" applyFont="1" applyBorder="1" applyAlignment="1">
      <alignment horizontal="center" vertical="justify" wrapText="1"/>
    </xf>
    <xf numFmtId="0" fontId="11" fillId="0" borderId="3" xfId="0" applyFont="1" applyBorder="1" applyAlignment="1">
      <alignment horizontal="left" vertical="justify" wrapText="1"/>
    </xf>
    <xf numFmtId="164" fontId="11" fillId="0" borderId="3" xfId="0" applyNumberFormat="1" applyFont="1" applyBorder="1" applyAlignment="1">
      <alignment vertical="justify" wrapText="1"/>
    </xf>
    <xf numFmtId="3" fontId="15" fillId="0" borderId="3" xfId="0" applyNumberFormat="1" applyFont="1" applyBorder="1" applyAlignment="1" applyProtection="1">
      <alignment horizontal="center" vertical="justify"/>
      <protection locked="0"/>
    </xf>
    <xf numFmtId="0" fontId="71" fillId="0" borderId="0" xfId="0" applyFont="1" applyAlignment="1">
      <alignment vertical="justify"/>
    </xf>
    <xf numFmtId="3" fontId="21" fillId="0" borderId="2" xfId="0" applyNumberFormat="1" applyFont="1" applyBorder="1" applyAlignment="1">
      <alignment horizontal="center" vertical="justify" wrapText="1"/>
    </xf>
    <xf numFmtId="3" fontId="15" fillId="0" borderId="2" xfId="0" applyNumberFormat="1" applyFont="1" applyBorder="1" applyAlignment="1">
      <alignment horizontal="center" vertical="justify" wrapText="1"/>
    </xf>
    <xf numFmtId="3" fontId="15" fillId="0" borderId="5" xfId="0" applyNumberFormat="1" applyFont="1" applyBorder="1" applyAlignment="1">
      <alignment horizontal="center" vertical="justify" wrapText="1"/>
    </xf>
    <xf numFmtId="3" fontId="11" fillId="0" borderId="5" xfId="0" applyNumberFormat="1" applyFont="1" applyBorder="1" applyAlignment="1">
      <alignment horizontal="center" vertical="justify"/>
    </xf>
    <xf numFmtId="3" fontId="15" fillId="0" borderId="3" xfId="0" applyNumberFormat="1" applyFont="1" applyBorder="1" applyAlignment="1">
      <alignment horizontal="left" vertical="justify" wrapText="1"/>
    </xf>
    <xf numFmtId="3" fontId="21" fillId="0" borderId="3" xfId="0" applyNumberFormat="1" applyFont="1" applyBorder="1" applyAlignment="1">
      <alignment horizontal="left" vertical="justify" wrapText="1"/>
    </xf>
    <xf numFmtId="164" fontId="15" fillId="0" borderId="3" xfId="0" applyNumberFormat="1" applyFont="1" applyBorder="1" applyAlignment="1">
      <alignment vertical="justify" wrapText="1"/>
    </xf>
    <xf numFmtId="3" fontId="21" fillId="0" borderId="3" xfId="0" applyNumberFormat="1" applyFont="1" applyBorder="1" applyAlignment="1" applyProtection="1">
      <alignment horizontal="center" vertical="justify"/>
      <protection locked="0"/>
    </xf>
    <xf numFmtId="3" fontId="22" fillId="0" borderId="3" xfId="0" applyNumberFormat="1" applyFont="1" applyBorder="1" applyAlignment="1" applyProtection="1">
      <alignment horizontal="center" vertical="justify"/>
      <protection locked="0"/>
    </xf>
    <xf numFmtId="0" fontId="15" fillId="0" borderId="3" xfId="0" applyFont="1" applyBorder="1" applyAlignment="1">
      <alignment vertical="justify" wrapText="1"/>
    </xf>
    <xf numFmtId="0" fontId="72" fillId="0" borderId="0" xfId="0" applyFont="1" applyAlignment="1">
      <alignment vertical="justify"/>
    </xf>
    <xf numFmtId="164" fontId="22" fillId="0" borderId="3" xfId="0" applyNumberFormat="1" applyFont="1" applyBorder="1" applyAlignment="1">
      <alignment horizontal="right" vertical="justify" wrapText="1"/>
    </xf>
    <xf numFmtId="3" fontId="31" fillId="0" borderId="3" xfId="0" applyNumberFormat="1" applyFont="1" applyBorder="1" applyAlignment="1">
      <alignment vertical="justify"/>
    </xf>
    <xf numFmtId="3" fontId="73" fillId="0" borderId="3" xfId="0" applyNumberFormat="1" applyFont="1" applyBorder="1" applyAlignment="1">
      <alignment vertical="justify"/>
    </xf>
    <xf numFmtId="164" fontId="15" fillId="0" borderId="3" xfId="0" applyNumberFormat="1" applyFont="1" applyBorder="1" applyAlignment="1">
      <alignment horizontal="left" vertical="justify" wrapText="1"/>
    </xf>
    <xf numFmtId="3" fontId="22" fillId="0" borderId="3" xfId="0" applyNumberFormat="1" applyFont="1" applyBorder="1" applyAlignment="1">
      <alignment horizontal="center" vertical="justify" wrapText="1"/>
    </xf>
    <xf numFmtId="3" fontId="22" fillId="3" borderId="3" xfId="0" applyNumberFormat="1" applyFont="1" applyFill="1" applyBorder="1" applyAlignment="1">
      <alignment horizontal="center" vertical="justify"/>
    </xf>
    <xf numFmtId="3" fontId="11" fillId="3" borderId="3" xfId="0" applyNumberFormat="1" applyFont="1" applyFill="1" applyBorder="1" applyAlignment="1">
      <alignment horizontal="center" vertical="justify"/>
    </xf>
    <xf numFmtId="3" fontId="11" fillId="0" borderId="2" xfId="0" applyNumberFormat="1" applyFont="1" applyBorder="1" applyAlignment="1" applyProtection="1">
      <alignment horizontal="center" vertical="justify"/>
      <protection locked="0"/>
    </xf>
    <xf numFmtId="3" fontId="15" fillId="3" borderId="3" xfId="0" applyNumberFormat="1" applyFont="1" applyFill="1" applyBorder="1" applyAlignment="1">
      <alignment horizontal="center" vertical="justify" wrapText="1"/>
    </xf>
    <xf numFmtId="0" fontId="22" fillId="0" borderId="0" xfId="0" applyFont="1" applyAlignment="1">
      <alignment horizontal="right" vertical="justify"/>
    </xf>
    <xf numFmtId="0" fontId="11" fillId="0" borderId="0" xfId="0" applyFont="1" applyAlignment="1">
      <alignment vertical="justify"/>
    </xf>
    <xf numFmtId="3" fontId="44" fillId="0" borderId="0" xfId="0" applyNumberFormat="1" applyFont="1" applyAlignment="1">
      <alignment horizontal="right"/>
    </xf>
    <xf numFmtId="3" fontId="30" fillId="0" borderId="0" xfId="0" applyNumberFormat="1" applyFont="1" applyAlignment="1">
      <alignment horizontal="right"/>
    </xf>
    <xf numFmtId="0" fontId="15" fillId="0" borderId="0" xfId="0" applyFont="1"/>
    <xf numFmtId="0" fontId="34" fillId="0" borderId="0" xfId="0" applyFont="1"/>
    <xf numFmtId="0" fontId="11" fillId="0" borderId="0" xfId="0" applyFont="1" applyAlignment="1">
      <alignment wrapText="1"/>
    </xf>
    <xf numFmtId="0" fontId="15" fillId="0" borderId="0" xfId="0" applyFont="1" applyAlignment="1">
      <alignment vertical="center" wrapText="1"/>
    </xf>
    <xf numFmtId="0" fontId="11" fillId="0" borderId="0" xfId="0" applyFont="1" applyAlignment="1">
      <alignment horizontal="right"/>
    </xf>
    <xf numFmtId="0" fontId="25" fillId="0" borderId="0" xfId="0" applyFont="1" applyAlignment="1">
      <alignment horizontal="center"/>
    </xf>
    <xf numFmtId="0" fontId="44" fillId="0" borderId="0" xfId="0" applyFont="1" applyAlignment="1">
      <alignment horizontal="center"/>
    </xf>
    <xf numFmtId="0" fontId="25" fillId="0" borderId="0" xfId="0" applyFont="1"/>
    <xf numFmtId="3" fontId="6" fillId="0" borderId="0" xfId="0" applyNumberFormat="1" applyFont="1" applyAlignment="1">
      <alignment horizontal="right"/>
    </xf>
    <xf numFmtId="0" fontId="44" fillId="0" borderId="0" xfId="0" applyFont="1" applyAlignment="1">
      <alignment horizontal="center" vertical="distributed"/>
    </xf>
    <xf numFmtId="0" fontId="44" fillId="0" borderId="1" xfId="0" applyFont="1" applyBorder="1" applyAlignment="1">
      <alignment horizontal="center" vertical="distributed"/>
    </xf>
    <xf numFmtId="0" fontId="63" fillId="0" borderId="0" xfId="0" applyFont="1" applyAlignment="1">
      <alignment horizontal="center" vertical="distributed"/>
    </xf>
    <xf numFmtId="0" fontId="79" fillId="0" borderId="0" xfId="0" applyFont="1" applyAlignment="1">
      <alignment horizontal="center" vertical="distributed"/>
    </xf>
    <xf numFmtId="0" fontId="44" fillId="0" borderId="0" xfId="0" applyFont="1" applyAlignment="1">
      <alignment horizontal="left" vertical="distributed"/>
    </xf>
    <xf numFmtId="0" fontId="44" fillId="0" borderId="1" xfId="0" applyFont="1" applyBorder="1" applyAlignment="1">
      <alignment horizontal="left" vertical="distributed"/>
    </xf>
    <xf numFmtId="0" fontId="44" fillId="0" borderId="0" xfId="0" applyFont="1" applyAlignment="1">
      <alignment vertical="distributed"/>
    </xf>
    <xf numFmtId="0" fontId="6" fillId="0" borderId="0" xfId="0" applyFont="1" applyAlignment="1">
      <alignment horizontal="left" vertical="distributed"/>
    </xf>
    <xf numFmtId="0" fontId="44" fillId="0" borderId="16" xfId="0" applyFont="1" applyBorder="1" applyAlignment="1">
      <alignment horizontal="left" vertical="distributed"/>
    </xf>
    <xf numFmtId="0" fontId="7" fillId="0" borderId="0" xfId="0" applyFont="1" applyAlignment="1">
      <alignment vertical="distributed"/>
    </xf>
    <xf numFmtId="0" fontId="80" fillId="0" borderId="0" xfId="0" applyFont="1" applyAlignment="1">
      <alignment horizontal="center"/>
    </xf>
    <xf numFmtId="0" fontId="24" fillId="0" borderId="0" xfId="0" applyFont="1" applyAlignment="1">
      <alignment horizontal="center"/>
    </xf>
    <xf numFmtId="0" fontId="11" fillId="0" borderId="3" xfId="0" applyFont="1" applyBorder="1" applyAlignment="1">
      <alignment vertical="distributed"/>
    </xf>
    <xf numFmtId="0" fontId="7" fillId="0" borderId="3" xfId="0" applyFont="1" applyBorder="1" applyAlignment="1">
      <alignment vertical="distributed"/>
    </xf>
    <xf numFmtId="0" fontId="49" fillId="0" borderId="3" xfId="0" applyFont="1" applyBorder="1"/>
    <xf numFmtId="3" fontId="6" fillId="0" borderId="3" xfId="0" applyNumberFormat="1" applyFont="1" applyBorder="1" applyAlignment="1">
      <alignment vertical="distributed"/>
    </xf>
    <xf numFmtId="3" fontId="6" fillId="3" borderId="3" xfId="0" applyNumberFormat="1" applyFont="1" applyFill="1" applyBorder="1" applyAlignment="1" applyProtection="1">
      <alignment horizontal="right"/>
      <protection locked="0"/>
    </xf>
    <xf numFmtId="3" fontId="11" fillId="0" borderId="3" xfId="0" applyNumberFormat="1" applyFont="1" applyBorder="1" applyAlignment="1">
      <alignment vertical="distributed"/>
    </xf>
    <xf numFmtId="3" fontId="11" fillId="3" borderId="3" xfId="0" applyNumberFormat="1" applyFont="1" applyFill="1" applyBorder="1" applyAlignment="1" applyProtection="1">
      <alignment horizontal="right"/>
      <protection locked="0"/>
    </xf>
    <xf numFmtId="3" fontId="7" fillId="0" borderId="3" xfId="0" applyNumberFormat="1" applyFont="1" applyBorder="1" applyAlignment="1">
      <alignment vertical="distributed"/>
    </xf>
    <xf numFmtId="3" fontId="7" fillId="0" borderId="3" xfId="0" applyNumberFormat="1" applyFont="1" applyBorder="1" applyAlignment="1">
      <alignment horizontal="right"/>
    </xf>
    <xf numFmtId="3" fontId="6" fillId="0" borderId="3" xfId="0" applyNumberFormat="1" applyFont="1" applyBorder="1" applyAlignment="1" applyProtection="1">
      <alignment horizontal="right"/>
      <protection locked="0"/>
    </xf>
    <xf numFmtId="3" fontId="35" fillId="0" borderId="3" xfId="0" applyNumberFormat="1" applyFont="1" applyBorder="1" applyAlignment="1">
      <alignment vertical="distributed"/>
    </xf>
    <xf numFmtId="3" fontId="35" fillId="0" borderId="3" xfId="0" applyNumberFormat="1" applyFont="1" applyBorder="1" applyAlignment="1">
      <alignment horizontal="right"/>
    </xf>
    <xf numFmtId="3" fontId="6" fillId="0" borderId="3" xfId="0" applyNumberFormat="1" applyFont="1" applyBorder="1" applyAlignment="1">
      <alignment horizontal="right"/>
    </xf>
    <xf numFmtId="3" fontId="12" fillId="3" borderId="3" xfId="0" applyNumberFormat="1" applyFont="1" applyFill="1" applyBorder="1" applyAlignment="1" applyProtection="1">
      <alignment horizontal="right"/>
      <protection locked="0"/>
    </xf>
    <xf numFmtId="3" fontId="83" fillId="3" borderId="3" xfId="0" applyNumberFormat="1" applyFont="1" applyFill="1" applyBorder="1" applyAlignment="1" applyProtection="1">
      <alignment horizontal="right"/>
      <protection locked="0"/>
    </xf>
    <xf numFmtId="3" fontId="84" fillId="3" borderId="3" xfId="0" applyNumberFormat="1" applyFont="1" applyFill="1" applyBorder="1" applyAlignment="1" applyProtection="1">
      <alignment horizontal="right"/>
      <protection locked="0"/>
    </xf>
    <xf numFmtId="3" fontId="7" fillId="3" borderId="3" xfId="0" applyNumberFormat="1" applyFont="1" applyFill="1" applyBorder="1" applyAlignment="1" applyProtection="1">
      <alignment horizontal="right"/>
      <protection locked="0"/>
    </xf>
    <xf numFmtId="3" fontId="7" fillId="0" borderId="3" xfId="0" applyNumberFormat="1" applyFont="1" applyBorder="1"/>
    <xf numFmtId="3" fontId="35" fillId="0" borderId="22" xfId="0" applyNumberFormat="1" applyFont="1" applyBorder="1" applyAlignment="1">
      <alignment vertical="distributed"/>
    </xf>
    <xf numFmtId="3" fontId="35" fillId="0" borderId="22" xfId="0" applyNumberFormat="1" applyFont="1" applyBorder="1" applyAlignment="1">
      <alignment horizontal="right"/>
    </xf>
    <xf numFmtId="0" fontId="18" fillId="0" borderId="21" xfId="0" applyFont="1" applyBorder="1"/>
    <xf numFmtId="3" fontId="8" fillId="0" borderId="3" xfId="0" applyNumberFormat="1" applyFont="1" applyBorder="1" applyAlignment="1">
      <alignment horizontal="right"/>
    </xf>
    <xf numFmtId="3" fontId="6" fillId="3" borderId="3" xfId="0" applyNumberFormat="1" applyFont="1" applyFill="1" applyBorder="1" applyProtection="1">
      <protection locked="0"/>
    </xf>
    <xf numFmtId="0" fontId="6" fillId="0" borderId="3" xfId="0" applyFont="1" applyBorder="1" applyAlignment="1">
      <alignment vertical="distributed"/>
    </xf>
    <xf numFmtId="3" fontId="6" fillId="0" borderId="3" xfId="0" applyNumberFormat="1" applyFont="1" applyBorder="1"/>
    <xf numFmtId="3" fontId="7" fillId="3" borderId="3" xfId="0" applyNumberFormat="1" applyFont="1" applyFill="1" applyBorder="1" applyProtection="1">
      <protection locked="0"/>
    </xf>
    <xf numFmtId="0" fontId="44" fillId="0" borderId="3" xfId="0" applyFont="1" applyBorder="1" applyAlignment="1">
      <alignment horizontal="left" vertical="distributed"/>
    </xf>
    <xf numFmtId="0" fontId="30" fillId="0" borderId="3" xfId="0" applyFont="1" applyBorder="1" applyAlignment="1">
      <alignment horizontal="left" vertical="distributed"/>
    </xf>
    <xf numFmtId="0" fontId="6" fillId="0" borderId="3" xfId="0" applyFont="1" applyBorder="1" applyAlignment="1">
      <alignment horizontal="left" vertical="distributed"/>
    </xf>
    <xf numFmtId="0" fontId="11" fillId="0" borderId="3" xfId="0" applyFont="1" applyBorder="1" applyAlignment="1">
      <alignment horizontal="right" vertical="distributed"/>
    </xf>
    <xf numFmtId="0" fontId="6" fillId="0" borderId="12" xfId="0" applyFont="1" applyBorder="1" applyAlignment="1">
      <alignment vertical="distributed"/>
    </xf>
    <xf numFmtId="3" fontId="6" fillId="0" borderId="12" xfId="0" applyNumberFormat="1" applyFont="1" applyBorder="1"/>
    <xf numFmtId="0" fontId="6" fillId="0" borderId="20" xfId="0" applyFont="1" applyBorder="1" applyAlignment="1">
      <alignment vertical="distributed"/>
    </xf>
    <xf numFmtId="3" fontId="6" fillId="0" borderId="20" xfId="0" applyNumberFormat="1" applyFont="1" applyBorder="1"/>
    <xf numFmtId="0" fontId="11" fillId="0" borderId="3" xfId="0" applyFont="1" applyBorder="1"/>
    <xf numFmtId="0" fontId="44" fillId="0" borderId="3" xfId="0" applyFont="1" applyBorder="1" applyAlignment="1">
      <alignment horizontal="center" vertical="distributed"/>
    </xf>
    <xf numFmtId="0" fontId="6" fillId="0" borderId="3" xfId="0" applyFont="1" applyBorder="1"/>
    <xf numFmtId="10" fontId="6" fillId="0" borderId="3" xfId="0" applyNumberFormat="1" applyFont="1" applyBorder="1"/>
    <xf numFmtId="0" fontId="20" fillId="0" borderId="3" xfId="0" applyFont="1" applyBorder="1"/>
    <xf numFmtId="0" fontId="0" fillId="0" borderId="3" xfId="0" applyBorder="1"/>
    <xf numFmtId="9" fontId="6" fillId="0" borderId="3" xfId="0" applyNumberFormat="1" applyFont="1" applyBorder="1"/>
    <xf numFmtId="0" fontId="16" fillId="0" borderId="3" xfId="0" applyFont="1" applyBorder="1"/>
    <xf numFmtId="2" fontId="6" fillId="0" borderId="3" xfId="0" applyNumberFormat="1" applyFont="1" applyBorder="1"/>
    <xf numFmtId="9" fontId="0" fillId="0" borderId="3" xfId="0" applyNumberFormat="1" applyBorder="1"/>
    <xf numFmtId="0" fontId="7" fillId="0" borderId="3" xfId="0" applyFont="1" applyBorder="1"/>
    <xf numFmtId="0" fontId="6" fillId="0" borderId="3" xfId="0" applyFont="1" applyBorder="1" applyAlignment="1">
      <alignment horizontal="left"/>
    </xf>
    <xf numFmtId="0" fontId="6" fillId="0" borderId="3" xfId="0" applyFont="1" applyBorder="1" applyAlignment="1">
      <alignment horizontal="center"/>
    </xf>
    <xf numFmtId="0" fontId="7" fillId="0" borderId="3" xfId="0" applyFont="1" applyBorder="1" applyAlignment="1">
      <alignment horizontal="left"/>
    </xf>
    <xf numFmtId="0" fontId="25" fillId="0" borderId="3" xfId="0" applyFont="1" applyBorder="1" applyAlignment="1">
      <alignment horizontal="center" vertical="distributed"/>
    </xf>
    <xf numFmtId="3" fontId="11" fillId="0" borderId="3" xfId="0" applyNumberFormat="1" applyFont="1" applyBorder="1"/>
    <xf numFmtId="0" fontId="11" fillId="0" borderId="3" xfId="0" applyFont="1" applyBorder="1" applyAlignment="1">
      <alignment horizontal="right"/>
    </xf>
    <xf numFmtId="0" fontId="7" fillId="0" borderId="3" xfId="0" applyFont="1" applyBorder="1" applyAlignment="1">
      <alignment horizontal="left" vertical="distributed"/>
    </xf>
    <xf numFmtId="0" fontId="87" fillId="0" borderId="0" xfId="0" applyFont="1"/>
    <xf numFmtId="0" fontId="44" fillId="0" borderId="3" xfId="0" applyFont="1" applyBorder="1" applyAlignment="1">
      <alignment horizontal="left"/>
    </xf>
    <xf numFmtId="0" fontId="44" fillId="0" borderId="3" xfId="0" applyFont="1" applyBorder="1" applyAlignment="1">
      <alignment horizontal="center"/>
    </xf>
    <xf numFmtId="9" fontId="44" fillId="0" borderId="3" xfId="0" applyNumberFormat="1" applyFont="1" applyBorder="1"/>
    <xf numFmtId="0" fontId="44" fillId="0" borderId="3" xfId="0" applyFont="1" applyBorder="1" applyAlignment="1">
      <alignment horizontal="left" vertical="distributed" wrapText="1"/>
    </xf>
    <xf numFmtId="0" fontId="12" fillId="0" borderId="3" xfId="0" applyFont="1" applyBorder="1" applyAlignment="1">
      <alignment vertical="distributed" wrapText="1"/>
    </xf>
    <xf numFmtId="0" fontId="50" fillId="0" borderId="3" xfId="0" applyFont="1" applyBorder="1" applyAlignment="1">
      <alignment vertical="distributed" wrapText="1"/>
    </xf>
    <xf numFmtId="0" fontId="52" fillId="0" borderId="3" xfId="0" applyFont="1" applyBorder="1" applyAlignment="1">
      <alignment vertical="distributed" wrapText="1"/>
    </xf>
    <xf numFmtId="0" fontId="50" fillId="0" borderId="3" xfId="0" applyFont="1" applyBorder="1" applyAlignment="1">
      <alignment horizontal="left" vertical="distributed" wrapText="1"/>
    </xf>
    <xf numFmtId="0" fontId="54" fillId="0" borderId="3" xfId="0" applyFont="1" applyBorder="1" applyAlignment="1">
      <alignment vertical="distributed" wrapText="1"/>
    </xf>
    <xf numFmtId="3" fontId="11" fillId="3" borderId="3" xfId="0" applyNumberFormat="1" applyFont="1" applyFill="1" applyBorder="1" applyProtection="1">
      <protection locked="0"/>
    </xf>
    <xf numFmtId="0" fontId="56" fillId="0" borderId="3" xfId="0" applyFont="1" applyBorder="1" applyAlignment="1">
      <alignment vertical="distributed" wrapText="1"/>
    </xf>
    <xf numFmtId="0" fontId="56" fillId="0" borderId="3" xfId="0" applyFont="1" applyBorder="1" applyAlignment="1">
      <alignment horizontal="left" vertical="distributed" wrapText="1"/>
    </xf>
    <xf numFmtId="0" fontId="6" fillId="0" borderId="13" xfId="0" applyFont="1" applyBorder="1" applyAlignment="1">
      <alignment vertical="distributed"/>
    </xf>
    <xf numFmtId="3" fontId="36" fillId="0" borderId="3" xfId="0" applyNumberFormat="1" applyFont="1" applyBorder="1" applyAlignment="1">
      <alignment vertical="distributed"/>
    </xf>
    <xf numFmtId="0" fontId="36" fillId="0" borderId="3" xfId="0" applyFont="1" applyBorder="1" applyAlignment="1">
      <alignment vertical="distributed" wrapText="1"/>
    </xf>
    <xf numFmtId="0" fontId="30" fillId="5" borderId="3" xfId="0" applyFont="1" applyFill="1" applyBorder="1" applyAlignment="1">
      <alignment horizontal="left" vertical="distributed" wrapText="1"/>
    </xf>
    <xf numFmtId="0" fontId="7" fillId="5" borderId="3" xfId="0" applyFont="1" applyFill="1" applyBorder="1" applyAlignment="1">
      <alignment horizontal="left" vertical="distributed"/>
    </xf>
    <xf numFmtId="0" fontId="7" fillId="5" borderId="3" xfId="0" applyFont="1" applyFill="1" applyBorder="1" applyAlignment="1">
      <alignment vertical="distributed"/>
    </xf>
    <xf numFmtId="4" fontId="11" fillId="0" borderId="0" xfId="0" applyNumberFormat="1" applyFont="1" applyAlignment="1">
      <alignment horizontal="center"/>
    </xf>
    <xf numFmtId="4" fontId="15" fillId="0" borderId="1" xfId="0" applyNumberFormat="1" applyFont="1" applyBorder="1" applyAlignment="1">
      <alignment horizontal="center"/>
    </xf>
    <xf numFmtId="4" fontId="11" fillId="0" borderId="2" xfId="0" applyNumberFormat="1" applyFont="1" applyBorder="1" applyAlignment="1">
      <alignment horizontal="center"/>
    </xf>
    <xf numFmtId="4" fontId="15" fillId="0" borderId="2" xfId="0" applyNumberFormat="1" applyFont="1" applyBorder="1" applyAlignment="1">
      <alignment horizontal="center"/>
    </xf>
    <xf numFmtId="0" fontId="61" fillId="0" borderId="0" xfId="0" applyFont="1"/>
    <xf numFmtId="0" fontId="13" fillId="0" borderId="0" xfId="0" applyFont="1"/>
    <xf numFmtId="0" fontId="51" fillId="0" borderId="0" xfId="0" applyFont="1"/>
    <xf numFmtId="0" fontId="17" fillId="0" borderId="0" xfId="0" applyFont="1"/>
    <xf numFmtId="0" fontId="19" fillId="0" borderId="0" xfId="0" applyFont="1"/>
    <xf numFmtId="3" fontId="19" fillId="0" borderId="0" xfId="0" applyNumberFormat="1" applyFont="1"/>
    <xf numFmtId="4" fontId="30" fillId="0" borderId="0" xfId="0" applyNumberFormat="1" applyFont="1"/>
    <xf numFmtId="0" fontId="75" fillId="0" borderId="0" xfId="0" applyFont="1"/>
    <xf numFmtId="4" fontId="44" fillId="0" borderId="0" xfId="0" applyNumberFormat="1" applyFont="1"/>
    <xf numFmtId="4" fontId="10" fillId="0" borderId="0" xfId="0" applyNumberFormat="1" applyFont="1"/>
    <xf numFmtId="4" fontId="0" fillId="0" borderId="0" xfId="0" applyNumberFormat="1"/>
    <xf numFmtId="4" fontId="61" fillId="0" borderId="0" xfId="0" applyNumberFormat="1" applyFont="1"/>
    <xf numFmtId="0" fontId="30" fillId="0" borderId="3" xfId="0" applyFont="1" applyBorder="1" applyAlignment="1">
      <alignment horizontal="center" vertical="distributed"/>
    </xf>
    <xf numFmtId="49" fontId="57" fillId="0" borderId="0" xfId="0" applyNumberFormat="1" applyFont="1" applyAlignment="1">
      <alignment horizontal="left"/>
    </xf>
    <xf numFmtId="0" fontId="57" fillId="0" borderId="0" xfId="0" applyFont="1" applyAlignment="1">
      <alignment horizontal="left"/>
    </xf>
    <xf numFmtId="0" fontId="57" fillId="0" borderId="0" xfId="0" applyFont="1" applyAlignment="1">
      <alignment vertical="center"/>
    </xf>
    <xf numFmtId="0" fontId="47" fillId="0" borderId="0" xfId="0" applyFont="1" applyAlignment="1">
      <alignment vertical="distributed"/>
    </xf>
    <xf numFmtId="0" fontId="26" fillId="0" borderId="0" xfId="0" applyFont="1" applyAlignment="1">
      <alignment horizontal="right"/>
    </xf>
    <xf numFmtId="0" fontId="45" fillId="0" borderId="0" xfId="0" applyFont="1"/>
    <xf numFmtId="0" fontId="43" fillId="0" borderId="0" xfId="0" applyFont="1"/>
    <xf numFmtId="0" fontId="6" fillId="0" borderId="0" xfId="0" applyFont="1" applyAlignment="1">
      <alignment horizontal="right"/>
    </xf>
    <xf numFmtId="0" fontId="8" fillId="0" borderId="0" xfId="0" applyFont="1" applyAlignment="1">
      <alignment horizontal="right"/>
    </xf>
    <xf numFmtId="0" fontId="8" fillId="0" borderId="0" xfId="0" applyFont="1" applyAlignment="1">
      <alignment vertical="distributed" wrapText="1"/>
    </xf>
    <xf numFmtId="0" fontId="82" fillId="0" borderId="2" xfId="0" applyFont="1" applyBorder="1" applyAlignment="1">
      <alignment vertical="distributed"/>
    </xf>
    <xf numFmtId="0" fontId="6" fillId="0" borderId="2" xfId="0" applyFont="1" applyBorder="1" applyAlignment="1">
      <alignment horizontal="right"/>
    </xf>
    <xf numFmtId="0" fontId="6" fillId="4" borderId="2" xfId="0" applyFont="1" applyFill="1" applyBorder="1" applyAlignment="1">
      <alignment horizontal="right"/>
    </xf>
    <xf numFmtId="0" fontId="8" fillId="0" borderId="0" xfId="0" applyFont="1" applyAlignment="1">
      <alignment vertical="distributed"/>
    </xf>
    <xf numFmtId="3" fontId="6" fillId="4" borderId="2" xfId="0" applyNumberFormat="1" applyFont="1" applyFill="1" applyBorder="1" applyAlignment="1">
      <alignment horizontal="right"/>
    </xf>
    <xf numFmtId="0" fontId="8" fillId="0" borderId="0" xfId="0" applyFont="1" applyAlignment="1">
      <alignment horizontal="left" vertical="distributed" wrapText="1"/>
    </xf>
    <xf numFmtId="0" fontId="8" fillId="0" borderId="0" xfId="0" applyFont="1" applyAlignment="1">
      <alignment horizontal="center" wrapText="1"/>
    </xf>
    <xf numFmtId="0" fontId="8" fillId="0" borderId="6" xfId="0" applyFont="1" applyBorder="1" applyAlignment="1">
      <alignment horizontal="center" wrapText="1"/>
    </xf>
    <xf numFmtId="0" fontId="6" fillId="0" borderId="14" xfId="0" applyFont="1" applyBorder="1" applyAlignment="1">
      <alignment vertical="distributed"/>
    </xf>
    <xf numFmtId="0" fontId="6" fillId="0" borderId="14" xfId="0" applyFont="1" applyBorder="1" applyAlignment="1">
      <alignment horizontal="center"/>
    </xf>
    <xf numFmtId="0" fontId="11" fillId="0" borderId="14" xfId="0" applyFont="1" applyBorder="1" applyAlignment="1">
      <alignment horizontal="center"/>
    </xf>
    <xf numFmtId="0" fontId="26" fillId="0" borderId="15" xfId="0" applyFont="1" applyBorder="1" applyAlignment="1">
      <alignment horizontal="right"/>
    </xf>
    <xf numFmtId="0" fontId="7" fillId="0" borderId="16" xfId="0" applyFont="1" applyBorder="1" applyAlignment="1">
      <alignment vertical="distributed"/>
    </xf>
    <xf numFmtId="0" fontId="26" fillId="0" borderId="17" xfId="0" applyFont="1" applyBorder="1" applyAlignment="1">
      <alignment horizontal="right"/>
    </xf>
    <xf numFmtId="0" fontId="15" fillId="0" borderId="3" xfId="0" applyFont="1" applyBorder="1" applyAlignment="1">
      <alignment horizontal="center"/>
    </xf>
    <xf numFmtId="0" fontId="15" fillId="0" borderId="3" xfId="0" applyFont="1" applyBorder="1" applyAlignment="1">
      <alignment horizontal="center" vertical="distributed"/>
    </xf>
    <xf numFmtId="0" fontId="26" fillId="0" borderId="3" xfId="0" applyFont="1" applyBorder="1" applyAlignment="1">
      <alignment horizontal="center"/>
    </xf>
    <xf numFmtId="0" fontId="86" fillId="0" borderId="0" xfId="0" applyFont="1" applyAlignment="1">
      <alignment horizontal="right"/>
    </xf>
    <xf numFmtId="2" fontId="15" fillId="0" borderId="3" xfId="0" applyNumberFormat="1" applyFont="1" applyBorder="1" applyAlignment="1">
      <alignment horizontal="center"/>
    </xf>
    <xf numFmtId="0" fontId="11" fillId="0" borderId="3" xfId="0" applyFont="1" applyBorder="1" applyAlignment="1">
      <alignment horizontal="center"/>
    </xf>
    <xf numFmtId="0" fontId="85" fillId="0" borderId="0" xfId="0" applyFont="1"/>
    <xf numFmtId="9" fontId="15" fillId="0" borderId="3" xfId="0" applyNumberFormat="1" applyFont="1" applyBorder="1" applyAlignment="1">
      <alignment horizontal="center"/>
    </xf>
    <xf numFmtId="9" fontId="11" fillId="0" borderId="3" xfId="0" applyNumberFormat="1" applyFont="1" applyBorder="1" applyAlignment="1">
      <alignment horizontal="center"/>
    </xf>
    <xf numFmtId="9" fontId="11" fillId="0" borderId="0" xfId="0" applyNumberFormat="1" applyFont="1" applyAlignment="1">
      <alignment horizontal="center"/>
    </xf>
    <xf numFmtId="0" fontId="11" fillId="0" borderId="18" xfId="0" applyFont="1" applyBorder="1" applyAlignment="1">
      <alignment vertical="distributed"/>
    </xf>
    <xf numFmtId="0" fontId="11" fillId="0" borderId="6" xfId="0" applyFont="1" applyBorder="1" applyAlignment="1">
      <alignment vertical="distributed"/>
    </xf>
    <xf numFmtId="0" fontId="11" fillId="0" borderId="6" xfId="0" applyFont="1" applyBorder="1" applyAlignment="1">
      <alignment horizontal="center"/>
    </xf>
    <xf numFmtId="0" fontId="26" fillId="0" borderId="19" xfId="0" applyFont="1" applyBorder="1" applyAlignment="1">
      <alignment horizontal="right"/>
    </xf>
    <xf numFmtId="0" fontId="15" fillId="0" borderId="0" xfId="0" applyFont="1" applyAlignment="1">
      <alignment vertical="distributed"/>
    </xf>
    <xf numFmtId="0" fontId="58" fillId="0" borderId="2" xfId="0" applyFont="1" applyBorder="1" applyAlignment="1">
      <alignment horizontal="center"/>
    </xf>
    <xf numFmtId="3" fontId="8" fillId="3" borderId="3" xfId="0" applyNumberFormat="1" applyFont="1" applyFill="1" applyBorder="1" applyAlignment="1" applyProtection="1">
      <alignment horizontal="right"/>
      <protection locked="0"/>
    </xf>
    <xf numFmtId="0" fontId="8" fillId="3" borderId="3" xfId="0" applyFont="1" applyFill="1" applyBorder="1" applyAlignment="1" applyProtection="1">
      <alignment horizontal="right"/>
      <protection locked="0"/>
    </xf>
    <xf numFmtId="4" fontId="6" fillId="3" borderId="3" xfId="0" applyNumberFormat="1" applyFont="1" applyFill="1" applyBorder="1" applyAlignment="1" applyProtection="1">
      <alignment horizontal="right"/>
      <protection locked="0"/>
    </xf>
    <xf numFmtId="0" fontId="11" fillId="3" borderId="3" xfId="0" applyFont="1" applyFill="1" applyBorder="1" applyProtection="1">
      <protection locked="0"/>
    </xf>
    <xf numFmtId="3" fontId="6" fillId="6" borderId="3" xfId="0" applyNumberFormat="1" applyFont="1" applyFill="1" applyBorder="1" applyAlignment="1" applyProtection="1">
      <alignment horizontal="right"/>
      <protection locked="0"/>
    </xf>
    <xf numFmtId="3" fontId="56" fillId="6" borderId="3" xfId="0" applyNumberFormat="1" applyFont="1" applyFill="1" applyBorder="1" applyAlignment="1" applyProtection="1">
      <alignment horizontal="right" vertical="distributed"/>
      <protection locked="0"/>
    </xf>
    <xf numFmtId="3" fontId="56" fillId="6" borderId="3" xfId="0" applyNumberFormat="1" applyFont="1" applyFill="1" applyBorder="1" applyAlignment="1" applyProtection="1">
      <alignment horizontal="right"/>
      <protection locked="0"/>
    </xf>
    <xf numFmtId="10" fontId="15" fillId="0" borderId="0" xfId="0" applyNumberFormat="1" applyFont="1" applyAlignment="1">
      <alignment horizontal="center" vertical="center"/>
    </xf>
    <xf numFmtId="4" fontId="11" fillId="0" borderId="1" xfId="0" applyNumberFormat="1" applyFont="1" applyBorder="1" applyAlignment="1">
      <alignment horizontal="center"/>
    </xf>
    <xf numFmtId="0" fontId="76" fillId="0" borderId="0" xfId="0" applyFont="1" applyAlignment="1">
      <alignment horizontal="left" vertical="distributed"/>
    </xf>
    <xf numFmtId="0" fontId="11" fillId="0" borderId="0" xfId="0" applyFont="1" applyAlignment="1">
      <alignment vertical="center" wrapText="1"/>
    </xf>
    <xf numFmtId="3" fontId="18" fillId="0" borderId="21" xfId="0" applyNumberFormat="1" applyFont="1" applyBorder="1" applyAlignment="1">
      <alignment horizontal="center"/>
    </xf>
    <xf numFmtId="0" fontId="26" fillId="0" borderId="0" xfId="0" applyFont="1"/>
    <xf numFmtId="0" fontId="26" fillId="0" borderId="0" xfId="0" applyFont="1" applyAlignment="1">
      <alignment horizontal="center"/>
    </xf>
    <xf numFmtId="0" fontId="26" fillId="0" borderId="0" xfId="0" applyFont="1" applyAlignment="1">
      <alignment horizontal="left" wrapText="1"/>
    </xf>
    <xf numFmtId="0" fontId="26" fillId="0" borderId="2" xfId="0" applyFont="1" applyBorder="1"/>
    <xf numFmtId="0" fontId="26" fillId="0" borderId="2" xfId="0" applyFont="1" applyBorder="1" applyAlignment="1">
      <alignment horizontal="center"/>
    </xf>
    <xf numFmtId="0" fontId="11" fillId="0" borderId="2" xfId="0" applyFont="1" applyBorder="1" applyAlignment="1">
      <alignment horizontal="center"/>
    </xf>
    <xf numFmtId="4" fontId="15" fillId="0" borderId="0" xfId="0" applyNumberFormat="1" applyFont="1" applyAlignment="1">
      <alignment horizontal="center"/>
    </xf>
    <xf numFmtId="0" fontId="11" fillId="0" borderId="1" xfId="0" applyFont="1" applyBorder="1"/>
    <xf numFmtId="0" fontId="11" fillId="0" borderId="1" xfId="0" applyFont="1" applyBorder="1" applyAlignment="1">
      <alignment horizontal="center"/>
    </xf>
    <xf numFmtId="0" fontId="11" fillId="0" borderId="2" xfId="0" applyFont="1" applyBorder="1"/>
    <xf numFmtId="0" fontId="15" fillId="0" borderId="1" xfId="0" applyFont="1" applyBorder="1" applyAlignment="1">
      <alignment horizontal="center"/>
    </xf>
    <xf numFmtId="0" fontId="23" fillId="0" borderId="0" xfId="0" applyFont="1" applyAlignment="1">
      <alignment horizontal="center" wrapText="1"/>
    </xf>
    <xf numFmtId="9" fontId="90" fillId="0" borderId="0" xfId="0" applyNumberFormat="1" applyFont="1" applyAlignment="1">
      <alignment horizontal="center" wrapText="1"/>
    </xf>
    <xf numFmtId="10" fontId="15" fillId="3" borderId="9" xfId="0" applyNumberFormat="1" applyFont="1" applyFill="1" applyBorder="1" applyAlignment="1" applyProtection="1">
      <alignment horizontal="center"/>
      <protection locked="0"/>
    </xf>
    <xf numFmtId="4" fontId="89" fillId="0" borderId="0" xfId="0" applyNumberFormat="1" applyFont="1" applyAlignment="1">
      <alignment horizontal="center"/>
    </xf>
    <xf numFmtId="9" fontId="89" fillId="0" borderId="0" xfId="0" applyNumberFormat="1" applyFont="1" applyAlignment="1">
      <alignment horizontal="center"/>
    </xf>
    <xf numFmtId="0" fontId="58" fillId="0" borderId="5" xfId="0" applyFont="1" applyBorder="1" applyAlignment="1">
      <alignment horizontal="center"/>
    </xf>
    <xf numFmtId="0" fontId="11" fillId="0" borderId="0" xfId="0" applyFont="1" applyAlignment="1">
      <alignment vertical="top" wrapText="1"/>
    </xf>
    <xf numFmtId="0" fontId="11" fillId="0" borderId="1" xfId="0" applyFont="1" applyBorder="1" applyAlignment="1">
      <alignment vertical="top" wrapText="1"/>
    </xf>
    <xf numFmtId="4" fontId="11" fillId="0" borderId="5" xfId="0" applyNumberFormat="1" applyFont="1" applyBorder="1" applyAlignment="1">
      <alignment horizontal="center"/>
    </xf>
    <xf numFmtId="4" fontId="11" fillId="0" borderId="20" xfId="0" applyNumberFormat="1" applyFont="1" applyBorder="1" applyAlignment="1">
      <alignment horizontal="center"/>
    </xf>
    <xf numFmtId="4" fontId="11" fillId="0" borderId="23" xfId="0" applyNumberFormat="1" applyFont="1" applyBorder="1" applyAlignment="1">
      <alignment horizontal="center"/>
    </xf>
    <xf numFmtId="4" fontId="11" fillId="0" borderId="24" xfId="0" applyNumberFormat="1" applyFont="1" applyBorder="1" applyAlignment="1">
      <alignment horizontal="center"/>
    </xf>
    <xf numFmtId="4" fontId="11" fillId="0" borderId="25" xfId="0" applyNumberFormat="1" applyFont="1" applyBorder="1" applyAlignment="1">
      <alignment horizontal="center"/>
    </xf>
    <xf numFmtId="4" fontId="15" fillId="0" borderId="25" xfId="0" applyNumberFormat="1" applyFont="1" applyBorder="1" applyAlignment="1">
      <alignment horizontal="center"/>
    </xf>
    <xf numFmtId="0" fontId="15" fillId="0" borderId="1" xfId="0" applyFont="1" applyBorder="1" applyAlignment="1">
      <alignment vertical="top" wrapText="1"/>
    </xf>
    <xf numFmtId="10" fontId="15" fillId="7" borderId="0" xfId="0" applyNumberFormat="1" applyFont="1" applyFill="1" applyAlignment="1" applyProtection="1">
      <alignment horizontal="center"/>
      <protection locked="0"/>
    </xf>
    <xf numFmtId="0" fontId="11" fillId="0" borderId="0" xfId="0" applyFont="1" applyAlignment="1">
      <alignment horizontal="left"/>
    </xf>
    <xf numFmtId="0" fontId="11" fillId="0" borderId="26" xfId="0" applyFont="1" applyBorder="1" applyAlignment="1">
      <alignment horizontal="center"/>
    </xf>
    <xf numFmtId="0" fontId="102" fillId="0" borderId="0" xfId="0" applyFont="1"/>
    <xf numFmtId="4" fontId="15" fillId="0" borderId="26" xfId="0" applyNumberFormat="1" applyFont="1" applyBorder="1" applyAlignment="1">
      <alignment horizontal="center"/>
    </xf>
    <xf numFmtId="4" fontId="32" fillId="0" borderId="9" xfId="0" quotePrefix="1" applyNumberFormat="1" applyFont="1" applyBorder="1" applyAlignment="1">
      <alignment horizontal="center"/>
    </xf>
    <xf numFmtId="4" fontId="15" fillId="0" borderId="0" xfId="0" applyNumberFormat="1" applyFont="1" applyAlignment="1">
      <alignment horizontal="center" vertical="center"/>
    </xf>
    <xf numFmtId="3" fontId="7" fillId="0" borderId="4" xfId="0" applyNumberFormat="1" applyFont="1" applyBorder="1" applyAlignment="1">
      <alignment horizontal="left" vertical="distributed"/>
    </xf>
    <xf numFmtId="3" fontId="7" fillId="0" borderId="2" xfId="0" applyNumberFormat="1" applyFont="1" applyBorder="1" applyAlignment="1">
      <alignment horizontal="left" vertical="distributed"/>
    </xf>
    <xf numFmtId="3" fontId="7" fillId="0" borderId="5" xfId="0" applyNumberFormat="1" applyFont="1" applyBorder="1" applyAlignment="1">
      <alignment horizontal="left" vertical="distributed"/>
    </xf>
    <xf numFmtId="0" fontId="50" fillId="0" borderId="4" xfId="0" applyFont="1" applyBorder="1" applyAlignment="1">
      <alignment horizontal="left" vertical="distributed" wrapText="1"/>
    </xf>
    <xf numFmtId="0" fontId="50" fillId="0" borderId="2" xfId="0" applyFont="1" applyBorder="1" applyAlignment="1">
      <alignment horizontal="left" vertical="distributed" wrapText="1"/>
    </xf>
    <xf numFmtId="0" fontId="50" fillId="0" borderId="5" xfId="0" applyFont="1" applyBorder="1" applyAlignment="1">
      <alignment horizontal="left" vertical="distributed" wrapText="1"/>
    </xf>
    <xf numFmtId="0" fontId="64" fillId="0" borderId="0" xfId="0" applyFont="1" applyAlignment="1">
      <alignment horizontal="left" vertical="center" wrapText="1"/>
    </xf>
    <xf numFmtId="0" fontId="65" fillId="0" borderId="0" xfId="0" applyFont="1" applyAlignment="1">
      <alignment horizontal="left"/>
    </xf>
    <xf numFmtId="0" fontId="25" fillId="0" borderId="0" xfId="0" applyFont="1" applyAlignment="1">
      <alignment horizontal="left" vertical="distributed"/>
    </xf>
    <xf numFmtId="0" fontId="7" fillId="0" borderId="4" xfId="0" applyFont="1" applyBorder="1" applyAlignment="1">
      <alignment horizontal="left" vertical="distributed"/>
    </xf>
    <xf numFmtId="0" fontId="7" fillId="0" borderId="2" xfId="0" applyFont="1" applyBorder="1" applyAlignment="1">
      <alignment horizontal="left" vertical="distributed"/>
    </xf>
    <xf numFmtId="0" fontId="7" fillId="0" borderId="5" xfId="0" applyFont="1" applyBorder="1" applyAlignment="1">
      <alignment horizontal="left" vertical="distributed"/>
    </xf>
    <xf numFmtId="0" fontId="44" fillId="0" borderId="0" xfId="0" applyFont="1" applyAlignment="1">
      <alignment horizontal="left" vertical="center" wrapText="1"/>
    </xf>
    <xf numFmtId="0" fontId="54" fillId="0" borderId="4" xfId="0" applyFont="1" applyBorder="1" applyAlignment="1">
      <alignment horizontal="left" vertical="distributed" wrapText="1"/>
    </xf>
    <xf numFmtId="0" fontId="54" fillId="0" borderId="2" xfId="0" applyFont="1" applyBorder="1" applyAlignment="1">
      <alignment horizontal="left" vertical="distributed" wrapText="1"/>
    </xf>
    <xf numFmtId="0" fontId="54" fillId="0" borderId="5" xfId="0" applyFont="1" applyBorder="1" applyAlignment="1">
      <alignment horizontal="left" vertical="distributed" wrapText="1"/>
    </xf>
    <xf numFmtId="0" fontId="20" fillId="2" borderId="0" xfId="0" applyFont="1" applyFill="1" applyAlignment="1">
      <alignment horizontal="left"/>
    </xf>
    <xf numFmtId="0" fontId="9" fillId="2" borderId="0" xfId="0" applyFont="1" applyFill="1" applyAlignment="1">
      <alignment horizontal="left"/>
    </xf>
    <xf numFmtId="0" fontId="9" fillId="0" borderId="0" xfId="0" applyFont="1" applyAlignment="1">
      <alignment horizontal="left"/>
    </xf>
    <xf numFmtId="0" fontId="80" fillId="0" borderId="0" xfId="0" applyFont="1" applyAlignment="1">
      <alignment horizontal="left" wrapText="1"/>
    </xf>
    <xf numFmtId="0" fontId="20" fillId="0" borderId="0" xfId="0" applyFont="1" applyAlignment="1">
      <alignment horizontal="left"/>
    </xf>
    <xf numFmtId="0" fontId="57" fillId="0" borderId="0" xfId="0" applyFont="1" applyAlignment="1">
      <alignment horizontal="left" vertical="center" wrapText="1"/>
    </xf>
    <xf numFmtId="0" fontId="8" fillId="0" borderId="0" xfId="0" applyFont="1" applyAlignment="1">
      <alignment horizontal="left" vertical="distributed"/>
    </xf>
    <xf numFmtId="3" fontId="15" fillId="0" borderId="3" xfId="5" quotePrefix="1" applyNumberFormat="1" applyFont="1" applyBorder="1" applyAlignment="1">
      <alignment horizontal="center" vertical="center" wrapText="1"/>
    </xf>
    <xf numFmtId="3" fontId="15" fillId="0" borderId="3" xfId="5" applyNumberFormat="1" applyFont="1" applyBorder="1" applyAlignment="1">
      <alignment horizontal="center" vertical="center" wrapText="1"/>
    </xf>
    <xf numFmtId="0" fontId="21" fillId="0" borderId="12" xfId="5" applyFont="1" applyBorder="1" applyAlignment="1">
      <alignment horizontal="right" vertical="center" wrapText="1"/>
    </xf>
    <xf numFmtId="0" fontId="22" fillId="0" borderId="10" xfId="5" applyFont="1" applyBorder="1" applyAlignment="1">
      <alignment horizontal="right"/>
    </xf>
    <xf numFmtId="0" fontId="22" fillId="0" borderId="11" xfId="5" applyFont="1" applyBorder="1" applyAlignment="1">
      <alignment horizontal="right"/>
    </xf>
    <xf numFmtId="0" fontId="15" fillId="0" borderId="12" xfId="5" applyFont="1" applyBorder="1" applyAlignment="1">
      <alignment horizontal="center" vertical="center" wrapText="1"/>
    </xf>
    <xf numFmtId="0" fontId="57" fillId="0" borderId="10" xfId="5" applyFont="1" applyBorder="1"/>
    <xf numFmtId="0" fontId="57" fillId="0" borderId="11" xfId="5" applyFont="1" applyBorder="1"/>
    <xf numFmtId="3" fontId="15" fillId="0" borderId="3" xfId="5" applyNumberFormat="1" applyFont="1" applyBorder="1" applyAlignment="1">
      <alignment horizontal="center" vertical="center"/>
    </xf>
    <xf numFmtId="3" fontId="15" fillId="0" borderId="3" xfId="5" quotePrefix="1" applyNumberFormat="1" applyFont="1" applyBorder="1" applyAlignment="1">
      <alignment horizontal="center" vertical="center"/>
    </xf>
    <xf numFmtId="3" fontId="11" fillId="0" borderId="3" xfId="5" applyNumberFormat="1" applyFont="1" applyBorder="1" applyAlignment="1">
      <alignment horizontal="center" vertical="center"/>
    </xf>
    <xf numFmtId="3" fontId="22" fillId="0" borderId="3" xfId="5" applyNumberFormat="1" applyFont="1" applyBorder="1" applyAlignment="1">
      <alignment horizontal="center"/>
    </xf>
    <xf numFmtId="3" fontId="22" fillId="0" borderId="4" xfId="5" applyNumberFormat="1" applyFont="1" applyBorder="1" applyAlignment="1">
      <alignment horizontal="center"/>
    </xf>
    <xf numFmtId="3" fontId="22" fillId="0" borderId="2" xfId="5" applyNumberFormat="1" applyFont="1" applyBorder="1" applyAlignment="1">
      <alignment horizontal="center"/>
    </xf>
    <xf numFmtId="3" fontId="22" fillId="0" borderId="5" xfId="5" applyNumberFormat="1" applyFont="1" applyBorder="1" applyAlignment="1">
      <alignment horizontal="center"/>
    </xf>
    <xf numFmtId="3" fontId="32" fillId="0" borderId="3" xfId="5" applyNumberFormat="1" applyFont="1" applyBorder="1" applyAlignment="1">
      <alignment horizontal="right" wrapText="1"/>
    </xf>
    <xf numFmtId="0" fontId="50" fillId="0" borderId="4" xfId="5" applyFont="1" applyBorder="1" applyAlignment="1">
      <alignment horizontal="left"/>
    </xf>
    <xf numFmtId="0" fontId="50" fillId="0" borderId="2" xfId="5" applyFont="1" applyBorder="1" applyAlignment="1">
      <alignment horizontal="left"/>
    </xf>
    <xf numFmtId="0" fontId="50" fillId="0" borderId="5" xfId="5" applyFont="1" applyBorder="1" applyAlignment="1">
      <alignment horizontal="left"/>
    </xf>
    <xf numFmtId="3" fontId="15" fillId="0" borderId="3" xfId="5" applyNumberFormat="1" applyFont="1" applyBorder="1" applyAlignment="1">
      <alignment horizontal="right" wrapText="1"/>
    </xf>
    <xf numFmtId="0" fontId="7" fillId="0" borderId="0" xfId="5" applyFont="1" applyAlignment="1">
      <alignment horizontal="left" vertical="distributed"/>
    </xf>
    <xf numFmtId="0" fontId="56" fillId="0" borderId="0" xfId="5" applyFont="1" applyAlignment="1">
      <alignment horizontal="left" vertical="distributed"/>
    </xf>
    <xf numFmtId="0" fontId="21" fillId="0" borderId="3" xfId="5" applyFont="1" applyBorder="1" applyAlignment="1">
      <alignment horizontal="right" vertical="center" wrapText="1"/>
    </xf>
    <xf numFmtId="0" fontId="67" fillId="0" borderId="3" xfId="5" applyFont="1" applyBorder="1" applyAlignment="1">
      <alignment horizontal="right" vertical="center" wrapText="1"/>
    </xf>
    <xf numFmtId="0" fontId="57" fillId="0" borderId="10" xfId="5" applyFont="1" applyBorder="1" applyAlignment="1">
      <alignment horizontal="center" vertical="center" wrapText="1"/>
    </xf>
    <xf numFmtId="0" fontId="57" fillId="0" borderId="11" xfId="5" applyFont="1" applyBorder="1" applyAlignment="1">
      <alignment horizontal="center" vertical="center" wrapText="1"/>
    </xf>
    <xf numFmtId="0" fontId="15" fillId="0" borderId="3" xfId="5" applyFont="1" applyBorder="1" applyAlignment="1">
      <alignment horizontal="center" vertical="center"/>
    </xf>
    <xf numFmtId="0" fontId="15" fillId="0" borderId="3" xfId="5" quotePrefix="1" applyFont="1" applyBorder="1" applyAlignment="1">
      <alignment horizontal="center" vertical="center"/>
    </xf>
    <xf numFmtId="0" fontId="69" fillId="0" borderId="3" xfId="5" applyFont="1" applyBorder="1" applyAlignment="1">
      <alignment horizontal="center"/>
    </xf>
    <xf numFmtId="0" fontId="69" fillId="0" borderId="4" xfId="5" applyFont="1" applyBorder="1" applyAlignment="1">
      <alignment horizontal="center"/>
    </xf>
    <xf numFmtId="0" fontId="69" fillId="0" borderId="2" xfId="5" applyFont="1" applyBorder="1" applyAlignment="1">
      <alignment horizontal="center"/>
    </xf>
    <xf numFmtId="0" fontId="69" fillId="0" borderId="5" xfId="5" applyFont="1" applyBorder="1" applyAlignment="1">
      <alignment horizontal="center"/>
    </xf>
    <xf numFmtId="0" fontId="15" fillId="0" borderId="3" xfId="5" quotePrefix="1" applyFont="1" applyBorder="1" applyAlignment="1">
      <alignment horizontal="center" vertical="center" wrapText="1"/>
    </xf>
    <xf numFmtId="0" fontId="15" fillId="0" borderId="3" xfId="5" applyFont="1" applyBorder="1" applyAlignment="1">
      <alignment horizontal="center" vertical="center" wrapText="1"/>
    </xf>
    <xf numFmtId="3" fontId="15" fillId="0" borderId="3" xfId="5" applyNumberFormat="1" applyFont="1" applyBorder="1" applyAlignment="1">
      <alignment horizontal="right" vertical="justify" wrapText="1"/>
    </xf>
    <xf numFmtId="0" fontId="15" fillId="0" borderId="3" xfId="5" applyFont="1" applyBorder="1" applyAlignment="1">
      <alignment vertical="justify" wrapText="1"/>
    </xf>
    <xf numFmtId="3" fontId="15" fillId="0" borderId="3" xfId="5" applyNumberFormat="1" applyFont="1" applyBorder="1" applyAlignment="1">
      <alignment horizontal="right" vertical="center" wrapText="1"/>
    </xf>
    <xf numFmtId="3" fontId="15" fillId="0" borderId="3" xfId="5" applyNumberFormat="1" applyFont="1" applyBorder="1" applyAlignment="1">
      <alignment vertical="justify" wrapText="1"/>
    </xf>
    <xf numFmtId="0" fontId="7" fillId="0" borderId="0" xfId="0" applyFont="1" applyAlignment="1">
      <alignment horizontal="left" wrapText="1"/>
    </xf>
    <xf numFmtId="0" fontId="7" fillId="0" borderId="0" xfId="0" applyFont="1" applyAlignment="1">
      <alignment horizontal="left"/>
    </xf>
    <xf numFmtId="0" fontId="22" fillId="0" borderId="3" xfId="5" applyFont="1" applyBorder="1" applyAlignment="1">
      <alignment horizontal="right" vertical="center" wrapText="1"/>
    </xf>
    <xf numFmtId="0" fontId="15" fillId="0" borderId="3" xfId="0" applyFont="1" applyBorder="1" applyAlignment="1">
      <alignment horizontal="right" vertical="justify" wrapText="1"/>
    </xf>
    <xf numFmtId="0" fontId="15" fillId="0" borderId="4" xfId="0" applyFont="1" applyBorder="1" applyAlignment="1">
      <alignment horizontal="left" vertical="justify" wrapText="1"/>
    </xf>
    <xf numFmtId="0" fontId="11" fillId="0" borderId="2" xfId="0" applyFont="1" applyBorder="1" applyAlignment="1">
      <alignment horizontal="left"/>
    </xf>
    <xf numFmtId="0" fontId="15" fillId="0" borderId="2" xfId="0" applyFont="1" applyBorder="1" applyAlignment="1">
      <alignment horizontal="left" vertical="justify" wrapText="1"/>
    </xf>
    <xf numFmtId="164" fontId="15" fillId="0" borderId="3" xfId="0" applyNumberFormat="1" applyFont="1" applyBorder="1" applyAlignment="1">
      <alignment horizontal="right" vertical="justify" wrapText="1"/>
    </xf>
    <xf numFmtId="164" fontId="15" fillId="0" borderId="4" xfId="0" applyNumberFormat="1" applyFont="1" applyBorder="1" applyAlignment="1">
      <alignment horizontal="left" vertical="justify" wrapText="1"/>
    </xf>
    <xf numFmtId="164" fontId="15" fillId="0" borderId="2" xfId="0" applyNumberFormat="1" applyFont="1" applyBorder="1" applyAlignment="1">
      <alignment horizontal="left" vertical="justify" wrapText="1"/>
    </xf>
    <xf numFmtId="0" fontId="25" fillId="0" borderId="6" xfId="0" applyFont="1" applyBorder="1" applyAlignment="1">
      <alignment horizontal="left" wrapText="1"/>
    </xf>
    <xf numFmtId="0" fontId="25" fillId="0" borderId="6" xfId="0" applyFont="1" applyBorder="1" applyAlignment="1">
      <alignment horizontal="left"/>
    </xf>
    <xf numFmtId="0" fontId="27" fillId="0" borderId="6" xfId="0" applyFont="1" applyBorder="1" applyAlignment="1">
      <alignment horizontal="left" wrapText="1"/>
    </xf>
    <xf numFmtId="0" fontId="27" fillId="0" borderId="6" xfId="0" applyFont="1" applyBorder="1" applyAlignment="1">
      <alignment horizontal="left"/>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66" fillId="0" borderId="8" xfId="0" applyFont="1" applyBorder="1" applyAlignment="1">
      <alignment horizontal="center" vertical="center" wrapText="1"/>
    </xf>
    <xf numFmtId="0" fontId="46" fillId="0" borderId="1" xfId="0" applyFont="1" applyBorder="1" applyAlignment="1">
      <alignment horizontal="left" vertical="distributed"/>
    </xf>
    <xf numFmtId="0" fontId="1" fillId="7" borderId="0" xfId="0" applyFont="1" applyFill="1" applyAlignment="1">
      <alignment horizontal="left" vertical="center" wrapText="1"/>
    </xf>
    <xf numFmtId="0" fontId="0" fillId="7" borderId="0" xfId="0" applyFill="1" applyAlignment="1">
      <alignment horizontal="left" vertical="center" wrapText="1"/>
    </xf>
    <xf numFmtId="0" fontId="26" fillId="0" borderId="1" xfId="0" applyFont="1" applyBorder="1" applyAlignment="1">
      <alignment horizontal="center"/>
    </xf>
    <xf numFmtId="0" fontId="11" fillId="0" borderId="0" xfId="0" applyFont="1" applyAlignment="1">
      <alignment horizontal="left"/>
    </xf>
    <xf numFmtId="0" fontId="15" fillId="0" borderId="7" xfId="0" applyFont="1" applyBorder="1" applyAlignment="1">
      <alignment horizontal="center"/>
    </xf>
    <xf numFmtId="0" fontId="15" fillId="0" borderId="8" xfId="0" applyFont="1" applyBorder="1" applyAlignment="1">
      <alignment horizontal="center"/>
    </xf>
    <xf numFmtId="0" fontId="15" fillId="0" borderId="7" xfId="0" applyFont="1" applyBorder="1" applyAlignment="1">
      <alignment horizontal="left" wrapText="1"/>
    </xf>
    <xf numFmtId="0" fontId="15" fillId="0" borderId="8" xfId="0" applyFont="1" applyBorder="1" applyAlignment="1">
      <alignment horizontal="left"/>
    </xf>
    <xf numFmtId="0" fontId="15" fillId="0" borderId="9" xfId="0" applyFont="1" applyBorder="1" applyAlignment="1">
      <alignment horizontal="left"/>
    </xf>
    <xf numFmtId="0" fontId="23" fillId="0" borderId="0" xfId="0" applyFont="1" applyAlignment="1">
      <alignment horizontal="center" wrapText="1"/>
    </xf>
    <xf numFmtId="0" fontId="33" fillId="0" borderId="0" xfId="0" applyFont="1"/>
    <xf numFmtId="0" fontId="98" fillId="0" borderId="1" xfId="0" applyFont="1" applyBorder="1" applyAlignment="1">
      <alignment horizontal="left" vertical="distributed"/>
    </xf>
    <xf numFmtId="0" fontId="25" fillId="0" borderId="0" xfId="0" applyFont="1" applyAlignment="1">
      <alignment horizontal="left" wrapText="1"/>
    </xf>
    <xf numFmtId="0" fontId="11" fillId="0" borderId="0" xfId="0" applyFont="1" applyAlignment="1">
      <alignment horizontal="left" vertical="distributed"/>
    </xf>
    <xf numFmtId="0" fontId="11" fillId="0" borderId="0" xfId="0" applyFont="1" applyAlignment="1">
      <alignment horizontal="left" wrapText="1"/>
    </xf>
    <xf numFmtId="0" fontId="34" fillId="0" borderId="0" xfId="0" applyFont="1" applyAlignment="1">
      <alignment wrapText="1"/>
    </xf>
    <xf numFmtId="0" fontId="37" fillId="0" borderId="0" xfId="0" applyFont="1" applyAlignment="1">
      <alignment horizontal="left" vertical="distributed"/>
    </xf>
    <xf numFmtId="0" fontId="20" fillId="0" borderId="1" xfId="0" applyFont="1" applyBorder="1" applyAlignment="1">
      <alignment horizontal="left" vertical="distributed"/>
    </xf>
    <xf numFmtId="0" fontId="11" fillId="0" borderId="0" xfId="0" applyFont="1" applyAlignment="1">
      <alignment horizontal="left" vertical="center" wrapText="1"/>
    </xf>
    <xf numFmtId="0" fontId="25" fillId="0" borderId="0" xfId="0" applyFont="1" applyAlignment="1">
      <alignment horizontal="left" vertical="center" wrapText="1"/>
    </xf>
    <xf numFmtId="0" fontId="43" fillId="0" borderId="0" xfId="0" applyFont="1" applyAlignment="1">
      <alignment horizontal="center" wrapText="1"/>
    </xf>
    <xf numFmtId="0" fontId="11" fillId="0" borderId="0" xfId="0" applyFont="1" applyAlignment="1">
      <alignment horizontal="center"/>
    </xf>
  </cellXfs>
  <cellStyles count="8">
    <cellStyle name="Normal" xfId="0" builtinId="0"/>
    <cellStyle name="Normal 2" xfId="1" xr:uid="{00000000-0005-0000-0000-000001000000}"/>
    <cellStyle name="Normal 2 2" xfId="6" xr:uid="{00000000-0005-0000-0000-000002000000}"/>
    <cellStyle name="Normal 3" xfId="2" xr:uid="{00000000-0005-0000-0000-000003000000}"/>
    <cellStyle name="Normal 3 2" xfId="7" xr:uid="{00000000-0005-0000-0000-000004000000}"/>
    <cellStyle name="Normal 4" xfId="4" xr:uid="{00000000-0005-0000-0000-000005000000}"/>
    <cellStyle name="Normal 4 2" xfId="5" xr:uid="{00000000-0005-0000-0000-000006000000}"/>
    <cellStyle name="Percent 2" xfId="3" xr:uid="{00000000-0005-0000-0000-000007000000}"/>
  </cellStyles>
  <dxfs count="9">
    <dxf>
      <fill>
        <patternFill>
          <bgColor rgb="FFFF0000"/>
        </patternFill>
      </fill>
    </dxf>
    <dxf>
      <fill>
        <patternFill>
          <bgColor rgb="FF00B050"/>
        </patternFill>
      </fill>
    </dxf>
    <dxf>
      <fill>
        <patternFill>
          <bgColor rgb="FFFF0000"/>
        </patternFill>
      </fill>
    </dxf>
    <dxf>
      <font>
        <color theme="0"/>
      </font>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450056</xdr:colOff>
      <xdr:row>0</xdr:row>
      <xdr:rowOff>615950</xdr:rowOff>
    </xdr:to>
    <xdr:pic>
      <xdr:nvPicPr>
        <xdr:cNvPr id="2" name="Picture 1">
          <a:extLst>
            <a:ext uri="{FF2B5EF4-FFF2-40B4-BE49-F238E27FC236}">
              <a16:creationId xmlns:a16="http://schemas.microsoft.com/office/drawing/2014/main" id="{F8719D8D-1174-3DAA-A3B6-47C30F6A68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24525" cy="6159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arzarur\Desktop\13%20dec\%23MyDocs\Laura\PROIECTE\2015%20Miruna%20M\livrabile\set%201%20-%204%20livrabile\in%20lucru\2015.09.15%20-%20Copy%20of%20Macheta%20Lucia-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ant"/>
      <sheetName val="Cont PP"/>
      <sheetName val="Analiza financiara-extinsa"/>
      <sheetName val="Analiza financiara-indicatori"/>
      <sheetName val="Risc beneficiar"/>
      <sheetName val="buget cerere"/>
      <sheetName val="Investitie"/>
      <sheetName val="Proiectii financiare-proiect"/>
      <sheetName val="Funding-gap"/>
      <sheetName val="proiectii financiare -societate"/>
      <sheetName val="ContPP Societate"/>
      <sheetName val="Rentabilitate investitie"/>
      <sheetName val="Sustenabilitate"/>
      <sheetName val="instructiuni"/>
    </sheetNames>
    <sheetDataSet>
      <sheetData sheetId="0"/>
      <sheetData sheetId="1"/>
      <sheetData sheetId="2"/>
      <sheetData sheetId="3"/>
      <sheetData sheetId="4">
        <row r="11">
          <cell r="A11" t="str">
            <v>a) SRL sau SA</v>
          </cell>
        </row>
        <row r="12">
          <cell r="A12" t="str">
            <v>b) SC cu un asociat minim raspundere nelimitata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D87"/>
  <sheetViews>
    <sheetView workbookViewId="0"/>
  </sheetViews>
  <sheetFormatPr defaultColWidth="9.140625" defaultRowHeight="15.75" x14ac:dyDescent="0.25"/>
  <cols>
    <col min="1" max="1" width="59.140625" style="48" bestFit="1" customWidth="1"/>
    <col min="2" max="4" width="26.28515625" style="192" customWidth="1"/>
  </cols>
  <sheetData>
    <row r="1" spans="1:4" s="280" customFormat="1" ht="20.25" x14ac:dyDescent="0.25">
      <c r="A1" s="63" t="s">
        <v>32</v>
      </c>
      <c r="B1" s="182"/>
      <c r="C1" s="182"/>
      <c r="D1" s="182"/>
    </row>
    <row r="2" spans="1:4" s="280" customFormat="1" ht="20.25" x14ac:dyDescent="0.25">
      <c r="A2" s="65"/>
      <c r="B2" s="182"/>
      <c r="C2" s="182"/>
      <c r="D2" s="182"/>
    </row>
    <row r="3" spans="1:4" s="280" customFormat="1" ht="51.75" customHeight="1" x14ac:dyDescent="0.2">
      <c r="A3" s="384" t="s">
        <v>528</v>
      </c>
      <c r="B3" s="384"/>
      <c r="C3" s="384"/>
      <c r="D3" s="384"/>
    </row>
    <row r="4" spans="1:4" s="280" customFormat="1" ht="20.25" x14ac:dyDescent="0.25">
      <c r="A4" s="65"/>
      <c r="B4" s="182"/>
      <c r="C4" s="182"/>
      <c r="D4" s="182"/>
    </row>
    <row r="5" spans="1:4" s="280" customFormat="1" x14ac:dyDescent="0.25">
      <c r="A5" s="64"/>
      <c r="B5" s="182"/>
      <c r="C5" s="182"/>
      <c r="D5" s="182"/>
    </row>
    <row r="6" spans="1:4" s="280" customFormat="1" ht="20.25" x14ac:dyDescent="0.3">
      <c r="A6" s="385" t="s">
        <v>506</v>
      </c>
      <c r="B6" s="385"/>
      <c r="C6" s="385"/>
      <c r="D6" s="385"/>
    </row>
    <row r="7" spans="1:4" s="280" customFormat="1" x14ac:dyDescent="0.25">
      <c r="A7" s="64" t="s">
        <v>0</v>
      </c>
      <c r="B7" s="182"/>
      <c r="C7" s="182"/>
      <c r="D7" s="182"/>
    </row>
    <row r="8" spans="1:4" s="280" customFormat="1" ht="18.75" customHeight="1" x14ac:dyDescent="0.2">
      <c r="A8" s="386" t="s">
        <v>29</v>
      </c>
      <c r="B8" s="386"/>
      <c r="C8" s="386"/>
      <c r="D8" s="386"/>
    </row>
    <row r="9" spans="1:4" x14ac:dyDescent="0.25">
      <c r="A9" s="207"/>
      <c r="B9" s="334" t="s">
        <v>1</v>
      </c>
      <c r="C9" s="334" t="s">
        <v>2</v>
      </c>
      <c r="D9" s="334" t="s">
        <v>3</v>
      </c>
    </row>
    <row r="10" spans="1:4" ht="15.75" customHeight="1" x14ac:dyDescent="0.2">
      <c r="A10" s="381" t="s">
        <v>114</v>
      </c>
      <c r="B10" s="382"/>
      <c r="C10" s="382"/>
      <c r="D10" s="383"/>
    </row>
    <row r="11" spans="1:4" s="87" customFormat="1" x14ac:dyDescent="0.2">
      <c r="A11" s="387" t="s">
        <v>115</v>
      </c>
      <c r="B11" s="388"/>
      <c r="C11" s="388"/>
      <c r="D11" s="389"/>
    </row>
    <row r="12" spans="1:4" x14ac:dyDescent="0.25">
      <c r="A12" s="208" t="s">
        <v>116</v>
      </c>
      <c r="B12" s="209"/>
      <c r="C12" s="209"/>
      <c r="D12" s="209"/>
    </row>
    <row r="13" spans="1:4" ht="16.5" customHeight="1" x14ac:dyDescent="0.25">
      <c r="A13" s="208" t="s">
        <v>117</v>
      </c>
      <c r="B13" s="209"/>
      <c r="C13" s="209"/>
      <c r="D13" s="209"/>
    </row>
    <row r="14" spans="1:4" x14ac:dyDescent="0.25">
      <c r="A14" s="208" t="s">
        <v>118</v>
      </c>
      <c r="B14" s="209"/>
      <c r="C14" s="209"/>
      <c r="D14" s="209"/>
    </row>
    <row r="15" spans="1:4" x14ac:dyDescent="0.25">
      <c r="A15" s="208" t="s">
        <v>119</v>
      </c>
      <c r="B15" s="209"/>
      <c r="C15" s="209"/>
      <c r="D15" s="209"/>
    </row>
    <row r="16" spans="1:4" ht="31.5" x14ac:dyDescent="0.25">
      <c r="A16" s="208" t="s">
        <v>120</v>
      </c>
      <c r="B16" s="209"/>
      <c r="C16" s="209"/>
      <c r="D16" s="209"/>
    </row>
    <row r="17" spans="1:4" ht="12.75" x14ac:dyDescent="0.2">
      <c r="A17" s="210" t="s">
        <v>121</v>
      </c>
      <c r="B17" s="211"/>
      <c r="C17" s="211"/>
      <c r="D17" s="211"/>
    </row>
    <row r="18" spans="1:4" s="5" customFormat="1" ht="31.5" x14ac:dyDescent="0.25">
      <c r="A18" s="208" t="s">
        <v>122</v>
      </c>
      <c r="B18" s="209"/>
      <c r="C18" s="209"/>
      <c r="D18" s="209"/>
    </row>
    <row r="19" spans="1:4" ht="31.5" x14ac:dyDescent="0.2">
      <c r="A19" s="208" t="s">
        <v>123</v>
      </c>
      <c r="B19" s="211"/>
      <c r="C19" s="211"/>
      <c r="D19" s="211"/>
    </row>
    <row r="20" spans="1:4" x14ac:dyDescent="0.25">
      <c r="A20" s="212" t="s">
        <v>124</v>
      </c>
      <c r="B20" s="213">
        <f>SUM(B12:B16,B18)</f>
        <v>0</v>
      </c>
      <c r="C20" s="213">
        <f>SUM(C12:C16,C18)</f>
        <v>0</v>
      </c>
      <c r="D20" s="213">
        <f>SUM(D12:D16,D18)</f>
        <v>0</v>
      </c>
    </row>
    <row r="21" spans="1:4" s="87" customFormat="1" x14ac:dyDescent="0.2">
      <c r="A21" s="378" t="s">
        <v>125</v>
      </c>
      <c r="B21" s="379"/>
      <c r="C21" s="379"/>
      <c r="D21" s="380"/>
    </row>
    <row r="22" spans="1:4" x14ac:dyDescent="0.25">
      <c r="A22" s="208" t="s">
        <v>126</v>
      </c>
      <c r="B22" s="209"/>
      <c r="C22" s="209"/>
      <c r="D22" s="209"/>
    </row>
    <row r="23" spans="1:4" s="281" customFormat="1" ht="31.5" x14ac:dyDescent="0.25">
      <c r="A23" s="208" t="s">
        <v>127</v>
      </c>
      <c r="B23" s="217">
        <f>B24+B27+B29+B31</f>
        <v>0</v>
      </c>
      <c r="C23" s="217">
        <f t="shared" ref="C23:D23" si="0">C24+C27+C29+C31</f>
        <v>0</v>
      </c>
      <c r="D23" s="217">
        <f t="shared" si="0"/>
        <v>0</v>
      </c>
    </row>
    <row r="24" spans="1:4" s="281" customFormat="1" ht="31.5" x14ac:dyDescent="0.25">
      <c r="A24" s="208" t="s">
        <v>512</v>
      </c>
      <c r="B24" s="209"/>
      <c r="C24" s="209"/>
      <c r="D24" s="209"/>
    </row>
    <row r="25" spans="1:4" ht="12.75" x14ac:dyDescent="0.2">
      <c r="A25" s="210" t="s">
        <v>513</v>
      </c>
      <c r="B25" s="211"/>
      <c r="C25" s="211"/>
      <c r="D25" s="211"/>
    </row>
    <row r="26" spans="1:4" ht="12.75" x14ac:dyDescent="0.2">
      <c r="A26" s="210" t="s">
        <v>511</v>
      </c>
      <c r="B26" s="211"/>
      <c r="C26" s="211"/>
      <c r="D26" s="211"/>
    </row>
    <row r="27" spans="1:4" s="87" customFormat="1" x14ac:dyDescent="0.25">
      <c r="A27" s="208" t="s">
        <v>128</v>
      </c>
      <c r="B27" s="209"/>
      <c r="C27" s="209"/>
      <c r="D27" s="209"/>
    </row>
    <row r="28" spans="1:4" ht="12.75" x14ac:dyDescent="0.2">
      <c r="A28" s="210" t="s">
        <v>129</v>
      </c>
      <c r="B28" s="211"/>
      <c r="C28" s="211"/>
      <c r="D28" s="211"/>
    </row>
    <row r="29" spans="1:4" ht="31.5" x14ac:dyDescent="0.25">
      <c r="A29" s="208" t="s">
        <v>130</v>
      </c>
      <c r="B29" s="209"/>
      <c r="C29" s="209"/>
      <c r="D29" s="209"/>
    </row>
    <row r="30" spans="1:4" ht="12.75" x14ac:dyDescent="0.2">
      <c r="A30" s="210" t="s">
        <v>131</v>
      </c>
      <c r="B30" s="211"/>
      <c r="C30" s="211"/>
      <c r="D30" s="211"/>
    </row>
    <row r="31" spans="1:4" x14ac:dyDescent="0.25">
      <c r="A31" s="208" t="s">
        <v>132</v>
      </c>
      <c r="B31" s="209"/>
      <c r="C31" s="209"/>
      <c r="D31" s="209"/>
    </row>
    <row r="32" spans="1:4" x14ac:dyDescent="0.25">
      <c r="A32" s="208" t="s">
        <v>133</v>
      </c>
      <c r="B32" s="209"/>
      <c r="C32" s="209"/>
      <c r="D32" s="209"/>
    </row>
    <row r="33" spans="1:4" x14ac:dyDescent="0.25">
      <c r="A33" s="208" t="s">
        <v>134</v>
      </c>
      <c r="B33" s="217">
        <f>B34+B35+B37</f>
        <v>0</v>
      </c>
      <c r="C33" s="217">
        <f t="shared" ref="C33:D33" si="1">C34+C35+C37</f>
        <v>0</v>
      </c>
      <c r="D33" s="217">
        <f t="shared" si="1"/>
        <v>0</v>
      </c>
    </row>
    <row r="34" spans="1:4" ht="12.75" x14ac:dyDescent="0.2">
      <c r="A34" s="210" t="s">
        <v>135</v>
      </c>
      <c r="B34" s="211"/>
      <c r="C34" s="211"/>
      <c r="D34" s="211"/>
    </row>
    <row r="35" spans="1:4" ht="12.75" x14ac:dyDescent="0.2">
      <c r="A35" s="210" t="s">
        <v>136</v>
      </c>
      <c r="B35" s="211"/>
      <c r="C35" s="211"/>
      <c r="D35" s="211"/>
    </row>
    <row r="36" spans="1:4" ht="12.75" x14ac:dyDescent="0.2">
      <c r="A36" s="271" t="s">
        <v>137</v>
      </c>
      <c r="B36" s="211"/>
      <c r="C36" s="211"/>
      <c r="D36" s="211"/>
    </row>
    <row r="37" spans="1:4" ht="12.75" x14ac:dyDescent="0.2">
      <c r="A37" s="210" t="s">
        <v>138</v>
      </c>
      <c r="B37" s="211"/>
      <c r="C37" s="211"/>
      <c r="D37" s="211"/>
    </row>
    <row r="38" spans="1:4" ht="12.75" x14ac:dyDescent="0.2">
      <c r="A38" s="210" t="s">
        <v>139</v>
      </c>
      <c r="B38" s="211"/>
      <c r="C38" s="211"/>
      <c r="D38" s="211"/>
    </row>
    <row r="39" spans="1:4" ht="12.75" x14ac:dyDescent="0.2">
      <c r="A39" s="272" t="s">
        <v>137</v>
      </c>
      <c r="B39" s="211"/>
      <c r="C39" s="211"/>
      <c r="D39" s="211"/>
    </row>
    <row r="40" spans="1:4" ht="31.5" x14ac:dyDescent="0.25">
      <c r="A40" s="208" t="s">
        <v>140</v>
      </c>
      <c r="B40" s="209"/>
      <c r="C40" s="209"/>
      <c r="D40" s="209"/>
    </row>
    <row r="41" spans="1:4" x14ac:dyDescent="0.25">
      <c r="A41" s="262" t="s">
        <v>141</v>
      </c>
      <c r="B41" s="209"/>
      <c r="C41" s="209"/>
      <c r="D41" s="209"/>
    </row>
    <row r="42" spans="1:4" x14ac:dyDescent="0.25">
      <c r="A42" s="208" t="s">
        <v>142</v>
      </c>
      <c r="B42" s="209"/>
      <c r="C42" s="209"/>
      <c r="D42" s="209"/>
    </row>
    <row r="43" spans="1:4" s="87" customFormat="1" x14ac:dyDescent="0.25">
      <c r="A43" s="212" t="s">
        <v>143</v>
      </c>
      <c r="B43" s="213">
        <f>B22+B23+B32+B33+B40+B42</f>
        <v>0</v>
      </c>
      <c r="C43" s="213">
        <f>C22+C23+C32+C33+C40+C42</f>
        <v>0</v>
      </c>
      <c r="D43" s="213">
        <f>D22+D23+D32+D33+D40+D42</f>
        <v>0</v>
      </c>
    </row>
    <row r="44" spans="1:4" s="282" customFormat="1" ht="18.75" x14ac:dyDescent="0.3">
      <c r="A44" s="215" t="s">
        <v>144</v>
      </c>
      <c r="B44" s="216">
        <f>B20+B43</f>
        <v>0</v>
      </c>
      <c r="C44" s="216">
        <f>C20+C43</f>
        <v>0</v>
      </c>
      <c r="D44" s="216">
        <f>D20+D43</f>
        <v>0</v>
      </c>
    </row>
    <row r="45" spans="1:4" s="87" customFormat="1" ht="31.5" customHeight="1" x14ac:dyDescent="0.2">
      <c r="A45" s="378" t="s">
        <v>145</v>
      </c>
      <c r="B45" s="379"/>
      <c r="C45" s="379"/>
      <c r="D45" s="380"/>
    </row>
    <row r="46" spans="1:4" s="281" customFormat="1" ht="29.25" x14ac:dyDescent="0.25">
      <c r="A46" s="263" t="s">
        <v>146</v>
      </c>
      <c r="B46" s="209"/>
      <c r="C46" s="209"/>
      <c r="D46" s="209"/>
    </row>
    <row r="47" spans="1:4" s="281" customFormat="1" ht="15" x14ac:dyDescent="0.25">
      <c r="A47" s="264" t="s">
        <v>147</v>
      </c>
      <c r="B47" s="218"/>
      <c r="C47" s="218"/>
      <c r="D47" s="218"/>
    </row>
    <row r="48" spans="1:4" s="281" customFormat="1" x14ac:dyDescent="0.25">
      <c r="A48" s="263" t="s">
        <v>148</v>
      </c>
      <c r="B48" s="209"/>
      <c r="C48" s="209"/>
      <c r="D48" s="209"/>
    </row>
    <row r="49" spans="1:4" s="281" customFormat="1" x14ac:dyDescent="0.25">
      <c r="A49" s="263" t="s">
        <v>149</v>
      </c>
      <c r="B49" s="209"/>
      <c r="C49" s="209"/>
      <c r="D49" s="209"/>
    </row>
    <row r="50" spans="1:4" s="281" customFormat="1" x14ac:dyDescent="0.25">
      <c r="A50" s="263" t="s">
        <v>150</v>
      </c>
      <c r="B50" s="213">
        <f>B46+B48+B49</f>
        <v>0</v>
      </c>
      <c r="C50" s="213">
        <f>C46+C48+C49</f>
        <v>0</v>
      </c>
      <c r="D50" s="213">
        <f>D46+D48+D49</f>
        <v>0</v>
      </c>
    </row>
    <row r="51" spans="1:4" s="281" customFormat="1" ht="29.25" customHeight="1" x14ac:dyDescent="0.2">
      <c r="A51" s="381" t="s">
        <v>151</v>
      </c>
      <c r="B51" s="382"/>
      <c r="C51" s="382"/>
      <c r="D51" s="383"/>
    </row>
    <row r="52" spans="1:4" s="281" customFormat="1" x14ac:dyDescent="0.25">
      <c r="A52" s="263" t="s">
        <v>152</v>
      </c>
      <c r="B52" s="209"/>
      <c r="C52" s="219"/>
      <c r="D52" s="219"/>
    </row>
    <row r="53" spans="1:4" s="281" customFormat="1" ht="15" x14ac:dyDescent="0.25">
      <c r="A53" s="264" t="s">
        <v>153</v>
      </c>
      <c r="B53" s="218"/>
      <c r="C53" s="220"/>
      <c r="D53" s="220"/>
    </row>
    <row r="54" spans="1:4" s="5" customFormat="1" x14ac:dyDescent="0.25">
      <c r="A54" s="264" t="s">
        <v>154</v>
      </c>
      <c r="B54" s="221"/>
      <c r="C54" s="209"/>
      <c r="D54" s="209"/>
    </row>
    <row r="55" spans="1:4" s="87" customFormat="1" x14ac:dyDescent="0.25">
      <c r="A55" s="263" t="s">
        <v>155</v>
      </c>
      <c r="B55" s="221"/>
      <c r="C55" s="221"/>
      <c r="D55" s="221"/>
    </row>
    <row r="56" spans="1:4" s="87" customFormat="1" x14ac:dyDescent="0.25">
      <c r="A56" s="264" t="s">
        <v>156</v>
      </c>
      <c r="B56" s="230"/>
      <c r="C56" s="230"/>
      <c r="D56" s="230"/>
    </row>
    <row r="57" spans="1:4" x14ac:dyDescent="0.25">
      <c r="A57" s="264" t="s">
        <v>157</v>
      </c>
      <c r="B57" s="335"/>
      <c r="C57" s="209"/>
      <c r="D57" s="209"/>
    </row>
    <row r="58" spans="1:4" ht="15" x14ac:dyDescent="0.2">
      <c r="A58" s="264" t="s">
        <v>158</v>
      </c>
      <c r="B58" s="336"/>
      <c r="C58" s="267"/>
      <c r="D58" s="267"/>
    </row>
    <row r="59" spans="1:4" ht="42.75" x14ac:dyDescent="0.25">
      <c r="A59" s="263" t="s">
        <v>159</v>
      </c>
      <c r="B59" s="336"/>
      <c r="C59" s="209"/>
      <c r="D59" s="209"/>
    </row>
    <row r="60" spans="1:4" ht="15" x14ac:dyDescent="0.2">
      <c r="A60" s="264" t="s">
        <v>160</v>
      </c>
      <c r="B60" s="336"/>
      <c r="C60" s="267"/>
      <c r="D60" s="267"/>
    </row>
    <row r="61" spans="1:4" ht="28.5" x14ac:dyDescent="0.2">
      <c r="A61" s="263" t="s">
        <v>161</v>
      </c>
      <c r="B61" s="336"/>
      <c r="C61" s="267"/>
      <c r="D61" s="267"/>
    </row>
    <row r="62" spans="1:4" ht="29.25" x14ac:dyDescent="0.25">
      <c r="A62" s="263" t="s">
        <v>162</v>
      </c>
      <c r="B62" s="336"/>
      <c r="C62" s="209"/>
      <c r="D62" s="209"/>
    </row>
    <row r="63" spans="1:4" x14ac:dyDescent="0.25">
      <c r="A63" s="263" t="s">
        <v>163</v>
      </c>
      <c r="B63" s="209"/>
      <c r="C63" s="209"/>
      <c r="D63" s="209"/>
    </row>
    <row r="64" spans="1:4" ht="29.25" x14ac:dyDescent="0.25">
      <c r="A64" s="263" t="s">
        <v>164</v>
      </c>
      <c r="B64" s="209"/>
      <c r="C64" s="209"/>
      <c r="D64" s="209"/>
    </row>
    <row r="65" spans="1:4" ht="14.25" customHeight="1" x14ac:dyDescent="0.25">
      <c r="A65" s="264" t="s">
        <v>165</v>
      </c>
      <c r="B65" s="209"/>
      <c r="C65" s="209"/>
      <c r="D65" s="209"/>
    </row>
    <row r="66" spans="1:4" s="283" customFormat="1" ht="18" customHeight="1" x14ac:dyDescent="0.25">
      <c r="A66" s="263" t="s">
        <v>166</v>
      </c>
      <c r="B66" s="221"/>
      <c r="C66" s="221"/>
      <c r="D66" s="221"/>
    </row>
    <row r="67" spans="1:4" s="87" customFormat="1" x14ac:dyDescent="0.25">
      <c r="A67" s="265" t="s">
        <v>167</v>
      </c>
      <c r="B67" s="221"/>
      <c r="C67" s="221"/>
      <c r="D67" s="221"/>
    </row>
    <row r="68" spans="1:4" s="283" customFormat="1" x14ac:dyDescent="0.25">
      <c r="A68" s="266" t="s">
        <v>168</v>
      </c>
      <c r="B68" s="213">
        <f>B52+B55+B59+B61+B62+B63+B64+B66+B67</f>
        <v>0</v>
      </c>
      <c r="C68" s="213">
        <f>C52+C55+C59+C61+C62+C63+C64+C66+C67</f>
        <v>0</v>
      </c>
      <c r="D68" s="213">
        <f>D52+D55+D59+D61+D62+D63+D64+D66+D67</f>
        <v>0</v>
      </c>
    </row>
    <row r="69" spans="1:4" s="283" customFormat="1" x14ac:dyDescent="0.25">
      <c r="A69" s="266" t="s">
        <v>169</v>
      </c>
      <c r="B69" s="222">
        <f>B50+B68</f>
        <v>0</v>
      </c>
      <c r="C69" s="222">
        <f>C50+C68</f>
        <v>0</v>
      </c>
      <c r="D69" s="222">
        <f>D50+D68</f>
        <v>0</v>
      </c>
    </row>
    <row r="70" spans="1:4" s="87" customFormat="1" ht="28.5" x14ac:dyDescent="0.25">
      <c r="A70" s="263" t="s">
        <v>170</v>
      </c>
      <c r="B70" s="213">
        <f>B44-B69</f>
        <v>0</v>
      </c>
      <c r="C70" s="213">
        <f>C44-C69</f>
        <v>0</v>
      </c>
      <c r="D70" s="213">
        <f>D44-D69</f>
        <v>0</v>
      </c>
    </row>
    <row r="71" spans="1:4" ht="15.75" customHeight="1" x14ac:dyDescent="0.2">
      <c r="A71" s="381" t="s">
        <v>171</v>
      </c>
      <c r="B71" s="382"/>
      <c r="C71" s="382"/>
      <c r="D71" s="383"/>
    </row>
    <row r="72" spans="1:4" x14ac:dyDescent="0.25">
      <c r="A72" s="263" t="s">
        <v>172</v>
      </c>
      <c r="B72" s="209"/>
      <c r="C72" s="209"/>
      <c r="D72" s="209"/>
    </row>
    <row r="73" spans="1:4" x14ac:dyDescent="0.25">
      <c r="A73" s="263" t="s">
        <v>173</v>
      </c>
      <c r="B73" s="209"/>
      <c r="C73" s="209"/>
      <c r="D73" s="209"/>
    </row>
    <row r="74" spans="1:4" x14ac:dyDescent="0.25">
      <c r="A74" s="263" t="s">
        <v>174</v>
      </c>
      <c r="B74" s="209"/>
      <c r="C74" s="209"/>
      <c r="D74" s="209"/>
    </row>
    <row r="75" spans="1:4" x14ac:dyDescent="0.25">
      <c r="A75" s="263" t="s">
        <v>175</v>
      </c>
      <c r="B75" s="209"/>
      <c r="C75" s="209"/>
      <c r="D75" s="209"/>
    </row>
    <row r="76" spans="1:4" x14ac:dyDescent="0.25">
      <c r="A76" s="263" t="s">
        <v>176</v>
      </c>
      <c r="B76" s="209"/>
      <c r="C76" s="209"/>
      <c r="D76" s="209"/>
    </row>
    <row r="77" spans="1:4" s="283" customFormat="1" x14ac:dyDescent="0.25">
      <c r="A77" s="266" t="s">
        <v>177</v>
      </c>
      <c r="B77" s="213">
        <f>B72+B73-B74+B75-B76</f>
        <v>0</v>
      </c>
      <c r="C77" s="213">
        <f t="shared" ref="C77:D77" si="2">C72+C73-C74+C75-C76</f>
        <v>0</v>
      </c>
      <c r="D77" s="213">
        <f t="shared" si="2"/>
        <v>0</v>
      </c>
    </row>
    <row r="78" spans="1:4" s="282" customFormat="1" ht="19.5" thickBot="1" x14ac:dyDescent="0.35">
      <c r="A78" s="223" t="s">
        <v>178</v>
      </c>
      <c r="B78" s="224">
        <f>B77+B69</f>
        <v>0</v>
      </c>
      <c r="C78" s="224">
        <f>C77+C69</f>
        <v>0</v>
      </c>
      <c r="D78" s="224">
        <f>D77+D69</f>
        <v>0</v>
      </c>
    </row>
    <row r="79" spans="1:4" s="284" customFormat="1" ht="17.25" thickTop="1" thickBot="1" x14ac:dyDescent="0.3">
      <c r="A79" s="225" t="s">
        <v>4</v>
      </c>
      <c r="B79" s="344" t="str">
        <f>IF(B44-B78=0,"da","nu")</f>
        <v>da</v>
      </c>
      <c r="C79" s="344" t="str">
        <f>IF(C44-C78=0,"da","nu")</f>
        <v>da</v>
      </c>
      <c r="D79" s="344" t="str">
        <f>IF(D44-D78=0,"da","nu")</f>
        <v>da</v>
      </c>
    </row>
    <row r="80" spans="1:4" ht="16.5" thickTop="1" x14ac:dyDescent="0.25">
      <c r="A80" s="45"/>
    </row>
    <row r="81" spans="1:4" x14ac:dyDescent="0.25">
      <c r="A81" s="45"/>
    </row>
    <row r="82" spans="1:4" s="87" customFormat="1" x14ac:dyDescent="0.25">
      <c r="A82" s="46"/>
      <c r="B82" s="47"/>
      <c r="C82" s="47"/>
      <c r="D82" s="47"/>
    </row>
    <row r="83" spans="1:4" s="87" customFormat="1" x14ac:dyDescent="0.25">
      <c r="A83" s="46"/>
      <c r="B83" s="47"/>
      <c r="C83" s="47"/>
      <c r="D83" s="47"/>
    </row>
    <row r="84" spans="1:4" s="284" customFormat="1" ht="12.75" x14ac:dyDescent="0.2">
      <c r="B84" s="285"/>
      <c r="C84" s="285"/>
      <c r="D84" s="285"/>
    </row>
    <row r="87" spans="1:4" ht="13.5" customHeight="1" x14ac:dyDescent="0.25"/>
  </sheetData>
  <mergeCells count="9">
    <mergeCell ref="A21:D21"/>
    <mergeCell ref="A45:D45"/>
    <mergeCell ref="A51:D51"/>
    <mergeCell ref="A71:D71"/>
    <mergeCell ref="A3:D3"/>
    <mergeCell ref="A6:D6"/>
    <mergeCell ref="A8:D8"/>
    <mergeCell ref="A10:D10"/>
    <mergeCell ref="A11:D11"/>
  </mergeCells>
  <conditionalFormatting sqref="B79:D79">
    <cfRule type="containsText" dxfId="8" priority="1" operator="containsText" text="nu">
      <formula>NOT(ISERROR(SEARCH("nu",B79)))</formula>
    </cfRule>
  </conditionalFormatting>
  <pageMargins left="0.75" right="0.75" top="1" bottom="1" header="0.5" footer="0.5"/>
  <pageSetup paperSize="9" scale="96" fitToHeight="0" orientation="landscape" horizontalDpi="200" verticalDpi="200" r:id="rId1"/>
  <headerFooter alignWithMargins="0">
    <oddHeader>&amp;C&amp;"Arial,Bold"&amp;16 &amp;K03+0001. BILANT CONTABIL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E84"/>
  <sheetViews>
    <sheetView workbookViewId="0"/>
  </sheetViews>
  <sheetFormatPr defaultColWidth="9.140625" defaultRowHeight="15.75" x14ac:dyDescent="0.25"/>
  <cols>
    <col min="1" max="1" width="61.140625" style="16" customWidth="1"/>
    <col min="2" max="4" width="25.85546875" style="10" customWidth="1"/>
    <col min="5" max="5" width="9.140625" style="290"/>
  </cols>
  <sheetData>
    <row r="1" spans="1:5" s="287" customFormat="1" ht="40.5" x14ac:dyDescent="0.25">
      <c r="A1" s="342" t="s">
        <v>505</v>
      </c>
      <c r="B1" s="183"/>
      <c r="C1" s="183"/>
      <c r="D1" s="183"/>
      <c r="E1" s="286"/>
    </row>
    <row r="2" spans="1:5" s="280" customFormat="1" x14ac:dyDescent="0.25">
      <c r="A2" s="197"/>
      <c r="B2" s="182"/>
      <c r="C2" s="182"/>
      <c r="D2" s="182"/>
      <c r="E2" s="288"/>
    </row>
    <row r="3" spans="1:5" s="280" customFormat="1" ht="20.25" customHeight="1" x14ac:dyDescent="0.25">
      <c r="A3" s="390" t="s">
        <v>528</v>
      </c>
      <c r="B3" s="390"/>
      <c r="C3" s="390"/>
      <c r="D3" s="390"/>
      <c r="E3" s="288"/>
    </row>
    <row r="4" spans="1:5" s="280" customFormat="1" x14ac:dyDescent="0.25">
      <c r="A4" s="197"/>
      <c r="B4" s="182"/>
      <c r="C4" s="182"/>
      <c r="D4" s="182"/>
      <c r="E4" s="288"/>
    </row>
    <row r="5" spans="1:5" s="280" customFormat="1" x14ac:dyDescent="0.25">
      <c r="A5" s="199"/>
      <c r="B5" s="182"/>
      <c r="C5" s="182"/>
      <c r="D5" s="182"/>
      <c r="E5" s="288"/>
    </row>
    <row r="6" spans="1:5" s="280" customFormat="1" ht="20.25" x14ac:dyDescent="0.3">
      <c r="A6" s="385" t="s">
        <v>479</v>
      </c>
      <c r="B6" s="385"/>
      <c r="C6" s="385"/>
      <c r="D6" s="385"/>
      <c r="E6" s="288"/>
    </row>
    <row r="7" spans="1:5" s="280" customFormat="1" x14ac:dyDescent="0.25">
      <c r="A7" s="199" t="s">
        <v>394</v>
      </c>
      <c r="B7" s="182"/>
      <c r="C7" s="182"/>
      <c r="D7" s="182"/>
      <c r="E7" s="288"/>
    </row>
    <row r="8" spans="1:5" s="280" customFormat="1" ht="17.25" customHeight="1" x14ac:dyDescent="0.25">
      <c r="A8" s="386" t="s">
        <v>29</v>
      </c>
      <c r="B8" s="386"/>
      <c r="C8" s="386"/>
      <c r="D8" s="386"/>
      <c r="E8" s="288"/>
    </row>
    <row r="9" spans="1:5" s="87" customFormat="1" x14ac:dyDescent="0.25">
      <c r="A9" s="206"/>
      <c r="B9" s="333" t="str">
        <f>'1 Bilant'!B9</f>
        <v>N-2</v>
      </c>
      <c r="C9" s="333" t="str">
        <f>'1 Bilant'!C9</f>
        <v>N-1</v>
      </c>
      <c r="D9" s="333" t="str">
        <f>'1 Bilant'!D9</f>
        <v>N</v>
      </c>
      <c r="E9" s="289"/>
    </row>
    <row r="10" spans="1:5" ht="16.5" customHeight="1" x14ac:dyDescent="0.2">
      <c r="A10" s="391" t="s">
        <v>179</v>
      </c>
      <c r="B10" s="392"/>
      <c r="C10" s="392"/>
      <c r="D10" s="393"/>
    </row>
    <row r="11" spans="1:5" ht="33" customHeight="1" x14ac:dyDescent="0.25">
      <c r="A11" s="268" t="s">
        <v>180</v>
      </c>
      <c r="B11" s="227"/>
      <c r="C11" s="227"/>
      <c r="D11" s="227"/>
    </row>
    <row r="12" spans="1:5" ht="16.5" customHeight="1" x14ac:dyDescent="0.25">
      <c r="A12" s="268" t="s">
        <v>181</v>
      </c>
      <c r="B12" s="227"/>
      <c r="C12" s="227"/>
      <c r="D12" s="227"/>
    </row>
    <row r="13" spans="1:5" ht="16.5" customHeight="1" x14ac:dyDescent="0.25">
      <c r="A13" s="268" t="s">
        <v>182</v>
      </c>
      <c r="B13" s="227"/>
      <c r="C13" s="227"/>
      <c r="D13" s="227"/>
    </row>
    <row r="14" spans="1:5" ht="16.5" customHeight="1" x14ac:dyDescent="0.25">
      <c r="A14" s="268" t="s">
        <v>183</v>
      </c>
      <c r="B14" s="227"/>
      <c r="C14" s="227"/>
      <c r="D14" s="227"/>
    </row>
    <row r="15" spans="1:5" s="87" customFormat="1" ht="16.5" customHeight="1" x14ac:dyDescent="0.25">
      <c r="A15" s="206" t="s">
        <v>184</v>
      </c>
      <c r="B15" s="222">
        <f>SUM(B11:B14)</f>
        <v>0</v>
      </c>
      <c r="C15" s="222">
        <f>SUM(C11:C14)</f>
        <v>0</v>
      </c>
      <c r="D15" s="222">
        <f>SUM(D11:D14)</f>
        <v>0</v>
      </c>
      <c r="E15" s="289"/>
    </row>
    <row r="16" spans="1:5" s="87" customFormat="1" ht="16.5" customHeight="1" x14ac:dyDescent="0.2">
      <c r="A16" s="391" t="s">
        <v>185</v>
      </c>
      <c r="B16" s="392"/>
      <c r="C16" s="392"/>
      <c r="D16" s="393"/>
      <c r="E16" s="289"/>
    </row>
    <row r="17" spans="1:5" ht="16.5" customHeight="1" x14ac:dyDescent="0.25">
      <c r="A17" s="268" t="s">
        <v>186</v>
      </c>
      <c r="B17" s="227"/>
      <c r="C17" s="227"/>
      <c r="D17" s="227"/>
    </row>
    <row r="18" spans="1:5" ht="16.5" customHeight="1" x14ac:dyDescent="0.25">
      <c r="A18" s="268" t="s">
        <v>187</v>
      </c>
      <c r="B18" s="227"/>
      <c r="C18" s="227"/>
      <c r="D18" s="227"/>
    </row>
    <row r="19" spans="1:5" ht="16.5" customHeight="1" x14ac:dyDescent="0.25">
      <c r="A19" s="268" t="s">
        <v>188</v>
      </c>
      <c r="B19" s="227"/>
      <c r="C19" s="227"/>
      <c r="D19" s="227"/>
    </row>
    <row r="20" spans="1:5" ht="16.5" customHeight="1" x14ac:dyDescent="0.25">
      <c r="A20" s="268" t="s">
        <v>189</v>
      </c>
      <c r="B20" s="227"/>
      <c r="C20" s="227"/>
      <c r="D20" s="227"/>
    </row>
    <row r="21" spans="1:5" ht="16.5" customHeight="1" x14ac:dyDescent="0.25">
      <c r="A21" s="269" t="s">
        <v>190</v>
      </c>
      <c r="B21" s="227"/>
      <c r="C21" s="227"/>
      <c r="D21" s="227"/>
    </row>
    <row r="22" spans="1:5" s="87" customFormat="1" ht="16.5" customHeight="1" x14ac:dyDescent="0.25">
      <c r="A22" s="206" t="s">
        <v>191</v>
      </c>
      <c r="B22" s="222">
        <f>SUM(B17:B21)</f>
        <v>0</v>
      </c>
      <c r="C22" s="222">
        <f>SUM(C17:C21)</f>
        <v>0</v>
      </c>
      <c r="D22" s="222">
        <f>SUM(D17:D21)</f>
        <v>0</v>
      </c>
      <c r="E22" s="289"/>
    </row>
    <row r="23" spans="1:5" s="87" customFormat="1" ht="16.5" customHeight="1" x14ac:dyDescent="0.25">
      <c r="A23" s="206" t="s">
        <v>192</v>
      </c>
      <c r="B23" s="222">
        <f>B15-B22</f>
        <v>0</v>
      </c>
      <c r="C23" s="222">
        <f>C15-C22</f>
        <v>0</v>
      </c>
      <c r="D23" s="222">
        <f>D15-D22</f>
        <v>0</v>
      </c>
      <c r="E23" s="289"/>
    </row>
    <row r="24" spans="1:5" ht="16.5" customHeight="1" x14ac:dyDescent="0.25">
      <c r="A24" s="228" t="s">
        <v>193</v>
      </c>
      <c r="B24" s="229">
        <f>IF(B23&lt;0,"",B23)</f>
        <v>0</v>
      </c>
      <c r="C24" s="229">
        <f>IF(C23&lt;0,"",C23)</f>
        <v>0</v>
      </c>
      <c r="D24" s="229">
        <f>IF(D23&lt;0,"",D23)</f>
        <v>0</v>
      </c>
    </row>
    <row r="25" spans="1:5" ht="16.5" customHeight="1" x14ac:dyDescent="0.25">
      <c r="A25" s="228" t="s">
        <v>194</v>
      </c>
      <c r="B25" s="229" t="str">
        <f>IF(B23&lt;0,-B23,"")</f>
        <v/>
      </c>
      <c r="C25" s="229" t="str">
        <f>IF(C23&lt;0,-C23,"")</f>
        <v/>
      </c>
      <c r="D25" s="229" t="str">
        <f>IF(D23&lt;0,-D23,"")</f>
        <v/>
      </c>
    </row>
    <row r="26" spans="1:5" s="87" customFormat="1" ht="16.5" customHeight="1" x14ac:dyDescent="0.25">
      <c r="A26" s="206" t="s">
        <v>195</v>
      </c>
      <c r="B26" s="230"/>
      <c r="C26" s="230"/>
      <c r="D26" s="230"/>
      <c r="E26" s="289"/>
    </row>
    <row r="27" spans="1:5" s="87" customFormat="1" ht="16.5" customHeight="1" x14ac:dyDescent="0.25">
      <c r="A27" s="206" t="s">
        <v>196</v>
      </c>
      <c r="B27" s="230"/>
      <c r="C27" s="230"/>
      <c r="D27" s="230"/>
      <c r="E27" s="289"/>
    </row>
    <row r="28" spans="1:5" s="87" customFormat="1" ht="16.5" customHeight="1" x14ac:dyDescent="0.25">
      <c r="A28" s="206" t="s">
        <v>197</v>
      </c>
      <c r="B28" s="222">
        <f>B26-B27</f>
        <v>0</v>
      </c>
      <c r="C28" s="222">
        <f>C26-C27</f>
        <v>0</v>
      </c>
      <c r="D28" s="222">
        <f>D26-D27</f>
        <v>0</v>
      </c>
      <c r="E28" s="289"/>
    </row>
    <row r="29" spans="1:5" ht="16.5" customHeight="1" x14ac:dyDescent="0.25">
      <c r="A29" s="228" t="s">
        <v>193</v>
      </c>
      <c r="B29" s="229">
        <f>IF(B28&lt;0,"",B28)</f>
        <v>0</v>
      </c>
      <c r="C29" s="229">
        <f>IF(C28&lt;0,"",C28)</f>
        <v>0</v>
      </c>
      <c r="D29" s="229">
        <f>IF(D28&lt;0,"",D28)</f>
        <v>0</v>
      </c>
    </row>
    <row r="30" spans="1:5" ht="16.5" customHeight="1" x14ac:dyDescent="0.25">
      <c r="A30" s="228" t="s">
        <v>194</v>
      </c>
      <c r="B30" s="229" t="str">
        <f>IF(B28&lt;0,-B28,"")</f>
        <v/>
      </c>
      <c r="C30" s="229" t="str">
        <f>IF(C28&lt;0,-C28,"")</f>
        <v/>
      </c>
      <c r="D30" s="229" t="str">
        <f>IF(D28&lt;0,-D28,"")</f>
        <v/>
      </c>
    </row>
    <row r="31" spans="1:5" s="87" customFormat="1" ht="16.5" customHeight="1" x14ac:dyDescent="0.25">
      <c r="A31" s="206" t="s">
        <v>198</v>
      </c>
      <c r="B31" s="222">
        <f>B23+B28</f>
        <v>0</v>
      </c>
      <c r="C31" s="222">
        <f>C23+C28</f>
        <v>0</v>
      </c>
      <c r="D31" s="222">
        <f>D23+D28</f>
        <v>0</v>
      </c>
      <c r="E31" s="289"/>
    </row>
    <row r="32" spans="1:5" ht="16.5" customHeight="1" x14ac:dyDescent="0.25">
      <c r="A32" s="228" t="s">
        <v>193</v>
      </c>
      <c r="B32" s="229">
        <f>IF(B31&lt;0,"",B31)</f>
        <v>0</v>
      </c>
      <c r="C32" s="229">
        <f>IF(C31&lt;0,"",C31)</f>
        <v>0</v>
      </c>
      <c r="D32" s="229">
        <f>IF(D31&lt;0,"",D31)</f>
        <v>0</v>
      </c>
    </row>
    <row r="33" spans="1:4" ht="16.5" customHeight="1" x14ac:dyDescent="0.25">
      <c r="A33" s="228" t="s">
        <v>194</v>
      </c>
      <c r="B33" s="229" t="str">
        <f>IF(B31&lt;0,-B31,"")</f>
        <v/>
      </c>
      <c r="C33" s="229" t="str">
        <f>IF(C31&lt;0,-C31,"")</f>
        <v/>
      </c>
      <c r="D33" s="229" t="str">
        <f>IF(D31&lt;0,-D31,"")</f>
        <v/>
      </c>
    </row>
    <row r="34" spans="1:4" s="289" customFormat="1" ht="16.5" customHeight="1" x14ac:dyDescent="0.25">
      <c r="A34" s="206" t="s">
        <v>199</v>
      </c>
      <c r="B34" s="230"/>
      <c r="C34" s="230"/>
      <c r="D34" s="230"/>
    </row>
    <row r="35" spans="1:4" s="289" customFormat="1" ht="16.5" customHeight="1" x14ac:dyDescent="0.25">
      <c r="A35" s="206" t="s">
        <v>200</v>
      </c>
      <c r="B35" s="230"/>
      <c r="C35" s="230"/>
      <c r="D35" s="230"/>
    </row>
    <row r="36" spans="1:4" s="289" customFormat="1" ht="16.5" customHeight="1" x14ac:dyDescent="0.25">
      <c r="A36" s="206" t="s">
        <v>201</v>
      </c>
      <c r="B36" s="222">
        <f>B34-B35</f>
        <v>0</v>
      </c>
      <c r="C36" s="222">
        <f>C34-C35</f>
        <v>0</v>
      </c>
      <c r="D36" s="222">
        <f>D34-D35</f>
        <v>0</v>
      </c>
    </row>
    <row r="37" spans="1:4" s="290" customFormat="1" ht="16.5" customHeight="1" x14ac:dyDescent="0.25">
      <c r="A37" s="228" t="s">
        <v>193</v>
      </c>
      <c r="B37" s="229">
        <f>IF(B36&lt;0,"",B36)</f>
        <v>0</v>
      </c>
      <c r="C37" s="229">
        <f>IF(C36&lt;0,"",C36)</f>
        <v>0</v>
      </c>
      <c r="D37" s="229">
        <f>IF(D36&lt;0,"",D36)</f>
        <v>0</v>
      </c>
    </row>
    <row r="38" spans="1:4" s="290" customFormat="1" ht="16.5" customHeight="1" x14ac:dyDescent="0.25">
      <c r="A38" s="228" t="s">
        <v>194</v>
      </c>
      <c r="B38" s="229" t="str">
        <f>IF(B36&lt;0,-B36,"")</f>
        <v/>
      </c>
      <c r="C38" s="229" t="str">
        <f>IF(C36&lt;0,-C36,"")</f>
        <v/>
      </c>
      <c r="D38" s="229" t="str">
        <f>IF(D36&lt;0,-D36,"")</f>
        <v/>
      </c>
    </row>
    <row r="39" spans="1:4" s="289" customFormat="1" ht="16.5" customHeight="1" x14ac:dyDescent="0.25">
      <c r="A39" s="206" t="s">
        <v>202</v>
      </c>
      <c r="B39" s="222">
        <f>B15+B26+B34</f>
        <v>0</v>
      </c>
      <c r="C39" s="222">
        <f>C15+C26+C34</f>
        <v>0</v>
      </c>
      <c r="D39" s="222">
        <f>D15+D26+D34</f>
        <v>0</v>
      </c>
    </row>
    <row r="40" spans="1:4" s="289" customFormat="1" ht="16.5" customHeight="1" x14ac:dyDescent="0.25">
      <c r="A40" s="206" t="s">
        <v>203</v>
      </c>
      <c r="B40" s="222">
        <f>B22+B27+B35</f>
        <v>0</v>
      </c>
      <c r="C40" s="222">
        <f>C22+C27+C35</f>
        <v>0</v>
      </c>
      <c r="D40" s="222">
        <f>D22+D27+D35</f>
        <v>0</v>
      </c>
    </row>
    <row r="41" spans="1:4" s="289" customFormat="1" ht="16.5" customHeight="1" x14ac:dyDescent="0.25">
      <c r="A41" s="206" t="s">
        <v>204</v>
      </c>
      <c r="B41" s="222">
        <f>B39-B40</f>
        <v>0</v>
      </c>
      <c r="C41" s="222">
        <f>C39-C40</f>
        <v>0</v>
      </c>
      <c r="D41" s="222">
        <f>D39-D40</f>
        <v>0</v>
      </c>
    </row>
    <row r="42" spans="1:4" ht="16.5" customHeight="1" x14ac:dyDescent="0.25">
      <c r="A42" s="228" t="s">
        <v>193</v>
      </c>
      <c r="B42" s="229">
        <f>IF(B41&lt;0,"",B41)</f>
        <v>0</v>
      </c>
      <c r="C42" s="229">
        <f>IF(C41&lt;0,"",C41)</f>
        <v>0</v>
      </c>
      <c r="D42" s="229">
        <f>IF(D41&lt;0,"",D41)</f>
        <v>0</v>
      </c>
    </row>
    <row r="43" spans="1:4" ht="16.5" customHeight="1" x14ac:dyDescent="0.25">
      <c r="A43" s="235" t="s">
        <v>194</v>
      </c>
      <c r="B43" s="236" t="str">
        <f>IF(B41&lt;0,-B41,"")</f>
        <v/>
      </c>
      <c r="C43" s="236" t="str">
        <f>IF(C41&lt;0,-C41,"")</f>
        <v/>
      </c>
      <c r="D43" s="236" t="str">
        <f>IF(D41&lt;0,-D41,"")</f>
        <v/>
      </c>
    </row>
    <row r="44" spans="1:4" x14ac:dyDescent="0.25">
      <c r="A44" s="237"/>
      <c r="B44" s="238"/>
      <c r="C44" s="238"/>
      <c r="D44" s="238"/>
    </row>
    <row r="45" spans="1:4" ht="31.5" x14ac:dyDescent="0.25">
      <c r="A45" s="202" t="s">
        <v>482</v>
      </c>
    </row>
    <row r="48" spans="1:4" x14ac:dyDescent="0.25">
      <c r="A48" s="206" t="s">
        <v>437</v>
      </c>
      <c r="B48" s="226" t="str">
        <f>B9</f>
        <v>N-2</v>
      </c>
      <c r="C48" s="226" t="str">
        <f t="shared" ref="C48:D48" si="0">C9</f>
        <v>N-1</v>
      </c>
      <c r="D48" s="226" t="str">
        <f t="shared" si="0"/>
        <v>N</v>
      </c>
    </row>
    <row r="49" spans="1:5" x14ac:dyDescent="0.25">
      <c r="A49" s="231" t="s">
        <v>451</v>
      </c>
      <c r="B49" s="337"/>
      <c r="C49" s="337"/>
      <c r="D49" s="337"/>
    </row>
    <row r="50" spans="1:5" x14ac:dyDescent="0.25">
      <c r="A50" s="231" t="s">
        <v>438</v>
      </c>
      <c r="B50" s="337"/>
      <c r="C50" s="338"/>
      <c r="D50" s="338"/>
    </row>
    <row r="51" spans="1:5" x14ac:dyDescent="0.25">
      <c r="A51" s="231" t="s">
        <v>440</v>
      </c>
      <c r="B51" s="337"/>
      <c r="C51" s="337"/>
      <c r="D51" s="337"/>
    </row>
    <row r="52" spans="1:5" x14ac:dyDescent="0.25">
      <c r="A52" s="231" t="s">
        <v>439</v>
      </c>
      <c r="B52" s="337"/>
      <c r="C52" s="338"/>
      <c r="D52" s="338"/>
    </row>
    <row r="53" spans="1:5" x14ac:dyDescent="0.25">
      <c r="A53" s="231" t="s">
        <v>514</v>
      </c>
      <c r="B53" s="337"/>
      <c r="C53" s="338"/>
      <c r="D53" s="338"/>
    </row>
    <row r="54" spans="1:5" x14ac:dyDescent="0.25">
      <c r="A54" s="232" t="s">
        <v>502</v>
      </c>
      <c r="B54" s="337"/>
      <c r="C54" s="338"/>
      <c r="D54" s="338"/>
    </row>
    <row r="55" spans="1:5" x14ac:dyDescent="0.25">
      <c r="A55" s="231" t="s">
        <v>516</v>
      </c>
      <c r="B55" s="337"/>
      <c r="C55" s="338"/>
      <c r="D55" s="338"/>
    </row>
    <row r="56" spans="1:5" ht="31.5" x14ac:dyDescent="0.25">
      <c r="A56" s="231" t="s">
        <v>454</v>
      </c>
      <c r="B56" s="337"/>
      <c r="C56" s="337"/>
      <c r="D56" s="337"/>
    </row>
    <row r="57" spans="1:5" ht="17.25" customHeight="1" x14ac:dyDescent="0.25">
      <c r="A57" s="231" t="s">
        <v>441</v>
      </c>
      <c r="B57" s="337"/>
      <c r="C57" s="338"/>
      <c r="D57" s="338"/>
    </row>
    <row r="58" spans="1:5" x14ac:dyDescent="0.25">
      <c r="A58" s="232" t="s">
        <v>496</v>
      </c>
      <c r="B58" s="337"/>
      <c r="C58" s="338"/>
      <c r="D58" s="338"/>
    </row>
    <row r="59" spans="1:5" x14ac:dyDescent="0.25">
      <c r="A59" s="232" t="s">
        <v>495</v>
      </c>
      <c r="B59" s="337"/>
      <c r="C59" s="338"/>
      <c r="D59" s="338"/>
    </row>
    <row r="60" spans="1:5" s="280" customFormat="1" x14ac:dyDescent="0.25">
      <c r="A60" s="232" t="s">
        <v>520</v>
      </c>
      <c r="B60" s="339"/>
      <c r="C60" s="338"/>
      <c r="D60" s="338"/>
      <c r="E60" s="291"/>
    </row>
    <row r="61" spans="1:5" x14ac:dyDescent="0.25">
      <c r="A61" s="231" t="s">
        <v>442</v>
      </c>
      <c r="B61" s="337"/>
      <c r="C61" s="337"/>
      <c r="D61" s="337"/>
    </row>
    <row r="62" spans="1:5" x14ac:dyDescent="0.25">
      <c r="A62" s="231" t="s">
        <v>443</v>
      </c>
      <c r="B62" s="337"/>
      <c r="C62" s="337"/>
      <c r="D62" s="337"/>
    </row>
    <row r="63" spans="1:5" x14ac:dyDescent="0.25">
      <c r="A63" s="231" t="s">
        <v>444</v>
      </c>
      <c r="B63" s="337"/>
      <c r="C63" s="337"/>
      <c r="D63" s="337"/>
    </row>
    <row r="64" spans="1:5" x14ac:dyDescent="0.25">
      <c r="A64" s="231" t="s">
        <v>445</v>
      </c>
      <c r="B64" s="337"/>
      <c r="C64" s="337"/>
      <c r="D64" s="337"/>
    </row>
    <row r="65" spans="1:4" ht="18" hidden="1" customHeight="1" x14ac:dyDescent="0.25">
      <c r="A65" s="231" t="s">
        <v>447</v>
      </c>
      <c r="B65" s="214"/>
      <c r="C65" s="214"/>
      <c r="D65" s="214"/>
    </row>
    <row r="66" spans="1:4" x14ac:dyDescent="0.25">
      <c r="A66" s="231" t="s">
        <v>518</v>
      </c>
      <c r="B66" s="337"/>
      <c r="C66" s="338"/>
      <c r="D66" s="338"/>
    </row>
    <row r="67" spans="1:4" x14ac:dyDescent="0.25">
      <c r="A67" s="231" t="s">
        <v>472</v>
      </c>
      <c r="B67" s="337"/>
      <c r="C67" s="338"/>
      <c r="D67" s="338"/>
    </row>
    <row r="68" spans="1:4" x14ac:dyDescent="0.25">
      <c r="A68" s="231" t="s">
        <v>446</v>
      </c>
      <c r="B68" s="337"/>
      <c r="C68" s="337"/>
      <c r="D68" s="337"/>
    </row>
    <row r="69" spans="1:4" x14ac:dyDescent="0.25">
      <c r="A69" s="231" t="s">
        <v>448</v>
      </c>
      <c r="B69" s="337"/>
      <c r="C69" s="337"/>
      <c r="D69" s="337"/>
    </row>
    <row r="70" spans="1:4" x14ac:dyDescent="0.25">
      <c r="A70" s="231" t="s">
        <v>449</v>
      </c>
      <c r="B70" s="337"/>
      <c r="C70" s="337"/>
      <c r="D70" s="337"/>
    </row>
    <row r="71" spans="1:4" x14ac:dyDescent="0.25">
      <c r="A71" s="231" t="s">
        <v>450</v>
      </c>
      <c r="B71" s="337"/>
      <c r="C71" s="337"/>
      <c r="D71" s="337"/>
    </row>
    <row r="72" spans="1:4" x14ac:dyDescent="0.25">
      <c r="A72" s="231" t="s">
        <v>523</v>
      </c>
      <c r="B72" s="209"/>
      <c r="C72" s="209"/>
      <c r="D72" s="209"/>
    </row>
    <row r="73" spans="1:4" x14ac:dyDescent="0.25">
      <c r="A73" s="233" t="s">
        <v>426</v>
      </c>
      <c r="B73" s="209"/>
      <c r="C73" s="209"/>
      <c r="D73" s="209"/>
    </row>
    <row r="74" spans="1:4" x14ac:dyDescent="0.25">
      <c r="A74" s="234" t="s">
        <v>427</v>
      </c>
      <c r="B74" s="209"/>
      <c r="C74" s="209"/>
      <c r="D74" s="209"/>
    </row>
    <row r="75" spans="1:4" x14ac:dyDescent="0.25">
      <c r="A75" s="234" t="s">
        <v>428</v>
      </c>
      <c r="B75" s="209"/>
      <c r="C75" s="209"/>
      <c r="D75" s="209"/>
    </row>
    <row r="76" spans="1:4" x14ac:dyDescent="0.25">
      <c r="A76" s="234" t="s">
        <v>429</v>
      </c>
      <c r="B76" s="209"/>
      <c r="C76" s="209"/>
      <c r="D76" s="209"/>
    </row>
    <row r="77" spans="1:4" x14ac:dyDescent="0.25">
      <c r="A77" s="234" t="s">
        <v>430</v>
      </c>
      <c r="B77" s="209"/>
      <c r="C77" s="209"/>
      <c r="D77" s="209"/>
    </row>
    <row r="78" spans="1:4" x14ac:dyDescent="0.25">
      <c r="A78" s="233" t="s">
        <v>431</v>
      </c>
      <c r="B78" s="209"/>
      <c r="C78" s="209"/>
      <c r="D78" s="209"/>
    </row>
    <row r="79" spans="1:4" x14ac:dyDescent="0.25">
      <c r="A79" s="234" t="s">
        <v>432</v>
      </c>
      <c r="B79" s="209"/>
      <c r="C79" s="209"/>
      <c r="D79" s="209"/>
    </row>
    <row r="80" spans="1:4" x14ac:dyDescent="0.25">
      <c r="A80" s="234" t="s">
        <v>433</v>
      </c>
      <c r="B80" s="209"/>
      <c r="C80" s="209"/>
      <c r="D80" s="209"/>
    </row>
    <row r="81" spans="1:4" x14ac:dyDescent="0.25">
      <c r="A81" s="234" t="s">
        <v>504</v>
      </c>
      <c r="B81" s="209"/>
      <c r="C81" s="209"/>
      <c r="D81" s="209"/>
    </row>
    <row r="82" spans="1:4" x14ac:dyDescent="0.25">
      <c r="A82" s="234" t="s">
        <v>434</v>
      </c>
      <c r="B82" s="209"/>
      <c r="C82" s="209"/>
      <c r="D82" s="209"/>
    </row>
    <row r="83" spans="1:4" x14ac:dyDescent="0.25">
      <c r="A83" s="234" t="s">
        <v>435</v>
      </c>
      <c r="B83" s="209"/>
      <c r="C83" s="209"/>
      <c r="D83" s="209"/>
    </row>
    <row r="84" spans="1:4" x14ac:dyDescent="0.25">
      <c r="A84" s="234" t="s">
        <v>436</v>
      </c>
      <c r="B84" s="209"/>
      <c r="C84" s="209"/>
      <c r="D84" s="209"/>
    </row>
  </sheetData>
  <mergeCells count="5">
    <mergeCell ref="A3:D3"/>
    <mergeCell ref="A6:D6"/>
    <mergeCell ref="A8:D8"/>
    <mergeCell ref="A10:D10"/>
    <mergeCell ref="A16:D16"/>
  </mergeCells>
  <pageMargins left="0.75" right="0.75" top="1" bottom="1" header="0.5" footer="0.5"/>
  <pageSetup scale="89" fitToHeight="0" orientation="landscape" horizontalDpi="2400" verticalDpi="2400" r:id="rId1"/>
  <headerFooter alignWithMargins="0">
    <oddHeader>&amp;C&amp;"Arial,Bold"&amp;16 &amp;K03+0002. CONTUL REZULTATULUI PATRIMONIAL</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M80"/>
  <sheetViews>
    <sheetView workbookViewId="0"/>
  </sheetViews>
  <sheetFormatPr defaultRowHeight="12.75" x14ac:dyDescent="0.2"/>
  <cols>
    <col min="1" max="1" width="57.85546875" customWidth="1"/>
    <col min="2" max="2" width="23.5703125" style="6" customWidth="1"/>
    <col min="3" max="4" width="13.85546875" style="6" bestFit="1" customWidth="1"/>
    <col min="5" max="5" width="6.28515625" customWidth="1"/>
    <col min="6" max="6" width="52.85546875" customWidth="1"/>
    <col min="7" max="9" width="9.5703125" bestFit="1" customWidth="1"/>
    <col min="10" max="10" width="6.140625" customWidth="1"/>
    <col min="11" max="11" width="53.42578125" customWidth="1"/>
  </cols>
  <sheetData>
    <row r="1" spans="1:13" ht="20.25" x14ac:dyDescent="0.25">
      <c r="A1" s="4" t="s">
        <v>395</v>
      </c>
      <c r="B1" s="19"/>
      <c r="C1" s="19"/>
      <c r="D1" s="19"/>
      <c r="E1" s="18"/>
      <c r="F1" s="20"/>
      <c r="G1" s="20"/>
      <c r="H1" s="20"/>
      <c r="I1" s="20"/>
      <c r="J1" s="20"/>
      <c r="K1" s="20"/>
      <c r="L1" s="20"/>
      <c r="M1" s="20"/>
    </row>
    <row r="2" spans="1:13" s="22" customFormat="1" ht="19.5" x14ac:dyDescent="0.35">
      <c r="A2" s="394" t="s">
        <v>33</v>
      </c>
      <c r="B2" s="394"/>
      <c r="C2" s="394"/>
      <c r="D2" s="394"/>
      <c r="E2" s="21"/>
    </row>
    <row r="3" spans="1:13" ht="20.25" x14ac:dyDescent="0.3">
      <c r="A3" s="395" t="s">
        <v>30</v>
      </c>
      <c r="B3" s="395"/>
      <c r="C3" s="395"/>
      <c r="D3" s="395"/>
      <c r="E3" s="1"/>
      <c r="F3" s="395" t="s">
        <v>31</v>
      </c>
      <c r="G3" s="395"/>
      <c r="H3" s="395"/>
      <c r="I3" s="395"/>
      <c r="K3" s="395" t="s">
        <v>31</v>
      </c>
      <c r="L3" s="395"/>
      <c r="M3" s="395"/>
    </row>
    <row r="4" spans="1:13" ht="15.75" x14ac:dyDescent="0.25">
      <c r="A4" s="2" t="str">
        <f>'1 Bilant'!A7</f>
        <v>BILANT</v>
      </c>
      <c r="B4" s="8" t="str">
        <f>'1 Bilant'!B9</f>
        <v>N-2</v>
      </c>
      <c r="C4" s="8" t="str">
        <f>'1 Bilant'!C9</f>
        <v>N-1</v>
      </c>
      <c r="D4" s="8" t="str">
        <f>'1 Bilant'!D9</f>
        <v>N</v>
      </c>
      <c r="E4" s="1"/>
      <c r="F4" s="12" t="s">
        <v>13</v>
      </c>
      <c r="G4" s="49" t="str">
        <f>B4</f>
        <v>N-2</v>
      </c>
      <c r="H4" s="49" t="str">
        <f>C4</f>
        <v>N-1</v>
      </c>
      <c r="I4" s="49" t="str">
        <f>D4</f>
        <v>N</v>
      </c>
      <c r="K4" s="50" t="s">
        <v>14</v>
      </c>
      <c r="L4" s="8" t="str">
        <f>C4</f>
        <v>N-1</v>
      </c>
      <c r="M4" s="8" t="str">
        <f>D4</f>
        <v>N</v>
      </c>
    </row>
    <row r="5" spans="1:13" s="2" customFormat="1" ht="15.75" x14ac:dyDescent="0.25">
      <c r="A5" s="39" t="s">
        <v>205</v>
      </c>
      <c r="B5" s="51">
        <f>'1 Bilant'!B20</f>
        <v>0</v>
      </c>
      <c r="C5" s="51">
        <f>'1 Bilant'!C20</f>
        <v>0</v>
      </c>
      <c r="D5" s="51">
        <f>'1 Bilant'!D20</f>
        <v>0</v>
      </c>
      <c r="F5" s="42" t="str">
        <f t="shared" ref="F5:F26" si="0">A5</f>
        <v>Active necurente</v>
      </c>
      <c r="G5" s="52" t="str">
        <f t="shared" ref="G5:G26" si="1">IFERROR(B5/B$11,"")</f>
        <v/>
      </c>
      <c r="H5" s="52" t="str">
        <f t="shared" ref="H5:H26" si="2">IFERROR(C5/C$11,"")</f>
        <v/>
      </c>
      <c r="I5" s="52" t="str">
        <f t="shared" ref="I5:I26" si="3">IFERROR(D5/D$11,"")</f>
        <v/>
      </c>
      <c r="K5" s="39" t="str">
        <f t="shared" ref="K5:K26" si="4">A5</f>
        <v>Active necurente</v>
      </c>
      <c r="L5" s="53" t="str">
        <f t="shared" ref="L5:L26" si="5">IFERROR((C5-B5)/B5,"")</f>
        <v/>
      </c>
      <c r="M5" s="53" t="str">
        <f t="shared" ref="M5:M26" si="6">IFERROR((D5-C5)/C5,"")</f>
        <v/>
      </c>
    </row>
    <row r="6" spans="1:13" s="2" customFormat="1" ht="15.75" x14ac:dyDescent="0.25">
      <c r="A6" s="9" t="s">
        <v>9</v>
      </c>
      <c r="B6" s="9">
        <f>SUM(B7:B10)</f>
        <v>0</v>
      </c>
      <c r="C6" s="9">
        <f>SUM(C7:C10)</f>
        <v>0</v>
      </c>
      <c r="D6" s="9">
        <f>SUM(D7:D10)</f>
        <v>0</v>
      </c>
      <c r="F6" s="2" t="str">
        <f t="shared" si="0"/>
        <v>Active curente</v>
      </c>
      <c r="G6" s="13" t="str">
        <f t="shared" si="1"/>
        <v/>
      </c>
      <c r="H6" s="13" t="str">
        <f t="shared" si="2"/>
        <v/>
      </c>
      <c r="I6" s="13" t="str">
        <f t="shared" si="3"/>
        <v/>
      </c>
      <c r="K6" s="2" t="str">
        <f t="shared" si="4"/>
        <v>Active curente</v>
      </c>
      <c r="L6" s="13" t="str">
        <f t="shared" si="5"/>
        <v/>
      </c>
      <c r="M6" s="13" t="str">
        <f t="shared" si="6"/>
        <v/>
      </c>
    </row>
    <row r="7" spans="1:13" s="1" customFormat="1" ht="15.75" x14ac:dyDescent="0.25">
      <c r="A7" s="10" t="s">
        <v>8</v>
      </c>
      <c r="B7" s="10">
        <f>'1 Bilant'!B22</f>
        <v>0</v>
      </c>
      <c r="C7" s="10">
        <f>'1 Bilant'!C22</f>
        <v>0</v>
      </c>
      <c r="D7" s="10">
        <f>'1 Bilant'!D22</f>
        <v>0</v>
      </c>
      <c r="F7" s="1" t="str">
        <f t="shared" si="0"/>
        <v>Stocuri</v>
      </c>
      <c r="G7" s="14" t="str">
        <f t="shared" si="1"/>
        <v/>
      </c>
      <c r="H7" s="14" t="str">
        <f t="shared" si="2"/>
        <v/>
      </c>
      <c r="I7" s="14" t="str">
        <f t="shared" si="3"/>
        <v/>
      </c>
      <c r="K7" s="1" t="str">
        <f t="shared" si="4"/>
        <v>Stocuri</v>
      </c>
      <c r="L7" s="13" t="str">
        <f t="shared" si="5"/>
        <v/>
      </c>
      <c r="M7" s="13" t="str">
        <f t="shared" si="6"/>
        <v/>
      </c>
    </row>
    <row r="8" spans="1:13" s="1" customFormat="1" ht="15.75" x14ac:dyDescent="0.25">
      <c r="A8" s="10" t="s">
        <v>206</v>
      </c>
      <c r="B8" s="10">
        <f>'1 Bilant'!B23</f>
        <v>0</v>
      </c>
      <c r="C8" s="10">
        <f>'1 Bilant'!C23</f>
        <v>0</v>
      </c>
      <c r="D8" s="10">
        <f>'1 Bilant'!D23</f>
        <v>0</v>
      </c>
      <c r="F8" s="1" t="str">
        <f t="shared" si="0"/>
        <v>Creanţe curente – sume ce urmează a fi încasate într-o perioadă mai mică de un an-</v>
      </c>
      <c r="G8" s="14" t="str">
        <f t="shared" si="1"/>
        <v/>
      </c>
      <c r="H8" s="14" t="str">
        <f t="shared" si="2"/>
        <v/>
      </c>
      <c r="I8" s="14" t="str">
        <f t="shared" si="3"/>
        <v/>
      </c>
      <c r="K8" s="1" t="str">
        <f t="shared" si="4"/>
        <v>Creanţe curente – sume ce urmează a fi încasate într-o perioadă mai mică de un an-</v>
      </c>
      <c r="L8" s="13" t="str">
        <f t="shared" si="5"/>
        <v/>
      </c>
      <c r="M8" s="13" t="str">
        <f t="shared" si="6"/>
        <v/>
      </c>
    </row>
    <row r="9" spans="1:13" s="1" customFormat="1" ht="15.75" x14ac:dyDescent="0.25">
      <c r="A9" s="10" t="s">
        <v>207</v>
      </c>
      <c r="B9" s="10">
        <f>'1 Bilant'!B42</f>
        <v>0</v>
      </c>
      <c r="C9" s="10">
        <f>'1 Bilant'!C42</f>
        <v>0</v>
      </c>
      <c r="D9" s="10">
        <f>'1 Bilant'!D42</f>
        <v>0</v>
      </c>
      <c r="F9" s="1" t="str">
        <f t="shared" si="0"/>
        <v xml:space="preserve">Cheltuieli în avans </v>
      </c>
      <c r="G9" s="14" t="str">
        <f t="shared" si="1"/>
        <v/>
      </c>
      <c r="H9" s="14" t="str">
        <f t="shared" si="2"/>
        <v/>
      </c>
      <c r="I9" s="14" t="str">
        <f t="shared" si="3"/>
        <v/>
      </c>
      <c r="K9" s="1" t="str">
        <f t="shared" si="4"/>
        <v xml:space="preserve">Cheltuieli în avans </v>
      </c>
      <c r="L9" s="13" t="str">
        <f t="shared" si="5"/>
        <v/>
      </c>
      <c r="M9" s="13" t="str">
        <f t="shared" si="6"/>
        <v/>
      </c>
    </row>
    <row r="10" spans="1:13" s="1" customFormat="1" ht="15.75" x14ac:dyDescent="0.25">
      <c r="A10" s="40" t="s">
        <v>7</v>
      </c>
      <c r="B10" s="41">
        <f>'1 Bilant'!B32+'1 Bilant'!B33+'1 Bilant'!B40</f>
        <v>0</v>
      </c>
      <c r="C10" s="41">
        <f>'1 Bilant'!C32+'1 Bilant'!C33+'1 Bilant'!C40</f>
        <v>0</v>
      </c>
      <c r="D10" s="41">
        <f>'1 Bilant'!D32+'1 Bilant'!D33+'1 Bilant'!D40</f>
        <v>0</v>
      </c>
      <c r="F10" s="1" t="str">
        <f t="shared" si="0"/>
        <v>Cash si echivalente de cash</v>
      </c>
      <c r="G10" s="14" t="str">
        <f t="shared" si="1"/>
        <v/>
      </c>
      <c r="H10" s="14" t="str">
        <f t="shared" si="2"/>
        <v/>
      </c>
      <c r="I10" s="14" t="str">
        <f t="shared" si="3"/>
        <v/>
      </c>
      <c r="K10" s="40" t="str">
        <f t="shared" si="4"/>
        <v>Cash si echivalente de cash</v>
      </c>
      <c r="L10" s="13" t="str">
        <f t="shared" si="5"/>
        <v/>
      </c>
      <c r="M10" s="13" t="str">
        <f t="shared" si="6"/>
        <v/>
      </c>
    </row>
    <row r="11" spans="1:13" s="2" customFormat="1" ht="15.75" x14ac:dyDescent="0.25">
      <c r="A11" s="39" t="s">
        <v>10</v>
      </c>
      <c r="B11" s="51">
        <f>B5+B6</f>
        <v>0</v>
      </c>
      <c r="C11" s="51">
        <f>C5+C6</f>
        <v>0</v>
      </c>
      <c r="D11" s="51">
        <f>D5+D6</f>
        <v>0</v>
      </c>
      <c r="F11" s="39" t="str">
        <f t="shared" si="0"/>
        <v>Activ total</v>
      </c>
      <c r="G11" s="53" t="str">
        <f t="shared" si="1"/>
        <v/>
      </c>
      <c r="H11" s="53" t="str">
        <f t="shared" si="2"/>
        <v/>
      </c>
      <c r="I11" s="53" t="str">
        <f t="shared" si="3"/>
        <v/>
      </c>
      <c r="K11" s="39" t="str">
        <f t="shared" si="4"/>
        <v>Activ total</v>
      </c>
      <c r="L11" s="53" t="str">
        <f t="shared" si="5"/>
        <v/>
      </c>
      <c r="M11" s="53" t="str">
        <f t="shared" si="6"/>
        <v/>
      </c>
    </row>
    <row r="12" spans="1:13" s="2" customFormat="1" ht="15.75" x14ac:dyDescent="0.25">
      <c r="A12" s="2" t="s">
        <v>11</v>
      </c>
      <c r="B12" s="9">
        <f>SUM(B13:B21)</f>
        <v>0</v>
      </c>
      <c r="C12" s="9">
        <f>SUM(C13:C21)</f>
        <v>0</v>
      </c>
      <c r="D12" s="9">
        <f>SUM(D13:D21)</f>
        <v>0</v>
      </c>
      <c r="F12" s="2" t="str">
        <f t="shared" si="0"/>
        <v>Datorii curente</v>
      </c>
      <c r="G12" s="13" t="str">
        <f t="shared" si="1"/>
        <v/>
      </c>
      <c r="H12" s="13" t="str">
        <f t="shared" si="2"/>
        <v/>
      </c>
      <c r="I12" s="13" t="str">
        <f t="shared" si="3"/>
        <v/>
      </c>
      <c r="K12" s="2" t="str">
        <f t="shared" si="4"/>
        <v>Datorii curente</v>
      </c>
      <c r="L12" s="13" t="str">
        <f t="shared" si="5"/>
        <v/>
      </c>
      <c r="M12" s="13" t="str">
        <f t="shared" si="6"/>
        <v/>
      </c>
    </row>
    <row r="13" spans="1:13" s="1" customFormat="1" ht="15" customHeight="1" x14ac:dyDescent="0.25">
      <c r="A13" s="7" t="s">
        <v>208</v>
      </c>
      <c r="B13" s="55">
        <f>'1 Bilant'!B52</f>
        <v>0</v>
      </c>
      <c r="C13" s="55">
        <f>'1 Bilant'!C52</f>
        <v>0</v>
      </c>
      <c r="D13" s="55">
        <f>'1 Bilant'!D52</f>
        <v>0</v>
      </c>
      <c r="F13" s="1" t="str">
        <f t="shared" si="0"/>
        <v>Datorii comerciale,  avansuri şi alte decontări</v>
      </c>
      <c r="G13" s="14" t="str">
        <f t="shared" si="1"/>
        <v/>
      </c>
      <c r="H13" s="14" t="str">
        <f t="shared" si="2"/>
        <v/>
      </c>
      <c r="I13" s="14" t="str">
        <f t="shared" si="3"/>
        <v/>
      </c>
      <c r="K13" s="1" t="str">
        <f t="shared" si="4"/>
        <v>Datorii comerciale,  avansuri şi alte decontări</v>
      </c>
      <c r="L13" s="14" t="str">
        <f t="shared" si="5"/>
        <v/>
      </c>
      <c r="M13" s="14" t="str">
        <f t="shared" si="6"/>
        <v/>
      </c>
    </row>
    <row r="14" spans="1:13" s="1" customFormat="1" ht="15.75" x14ac:dyDescent="0.25">
      <c r="A14" s="1" t="s">
        <v>209</v>
      </c>
      <c r="B14" s="10">
        <f>'1 Bilant'!B55</f>
        <v>0</v>
      </c>
      <c r="C14" s="10">
        <f>'1 Bilant'!C55</f>
        <v>0</v>
      </c>
      <c r="D14" s="10">
        <f>'1 Bilant'!D55</f>
        <v>0</v>
      </c>
      <c r="F14" s="1" t="str">
        <f t="shared" si="0"/>
        <v>Datorii către bugete</v>
      </c>
      <c r="G14" s="14" t="str">
        <f t="shared" si="1"/>
        <v/>
      </c>
      <c r="H14" s="14" t="str">
        <f t="shared" si="2"/>
        <v/>
      </c>
      <c r="I14" s="14" t="str">
        <f t="shared" si="3"/>
        <v/>
      </c>
      <c r="K14" s="1" t="str">
        <f t="shared" si="4"/>
        <v>Datorii către bugete</v>
      </c>
      <c r="L14" s="14" t="str">
        <f t="shared" si="5"/>
        <v/>
      </c>
      <c r="M14" s="14" t="str">
        <f t="shared" si="6"/>
        <v/>
      </c>
    </row>
    <row r="15" spans="1:13" s="1" customFormat="1" ht="15.75" x14ac:dyDescent="0.25">
      <c r="A15" s="1" t="s">
        <v>210</v>
      </c>
      <c r="B15" s="1">
        <f>'1 Bilant'!B59</f>
        <v>0</v>
      </c>
      <c r="C15" s="1">
        <f>'1 Bilant'!C59</f>
        <v>0</v>
      </c>
      <c r="D15" s="1">
        <f>'1 Bilant'!D59</f>
        <v>0</v>
      </c>
      <c r="F15" s="1" t="str">
        <f t="shared" si="0"/>
        <v>Datorii din operaţiuni cu Fonduri externe nerambursabile şi fonduri de la buget, alte datorii către alte organisme internaţionale, din care:</v>
      </c>
      <c r="G15" s="14" t="str">
        <f t="shared" si="1"/>
        <v/>
      </c>
      <c r="H15" s="14" t="str">
        <f t="shared" si="2"/>
        <v/>
      </c>
      <c r="I15" s="14" t="str">
        <f t="shared" si="3"/>
        <v/>
      </c>
      <c r="K15" s="1" t="str">
        <f t="shared" si="4"/>
        <v>Datorii din operaţiuni cu Fonduri externe nerambursabile şi fonduri de la buget, alte datorii către alte organisme internaţionale, din care:</v>
      </c>
      <c r="L15" s="14" t="str">
        <f t="shared" si="5"/>
        <v/>
      </c>
      <c r="M15" s="14" t="str">
        <f t="shared" si="6"/>
        <v/>
      </c>
    </row>
    <row r="16" spans="1:13" s="1" customFormat="1" ht="15.75" x14ac:dyDescent="0.25">
      <c r="A16" s="1" t="s">
        <v>211</v>
      </c>
      <c r="B16" s="1">
        <f>'1 Bilant'!B61</f>
        <v>0</v>
      </c>
      <c r="C16" s="1">
        <f>'1 Bilant'!C61</f>
        <v>0</v>
      </c>
      <c r="D16" s="1">
        <f>'1 Bilant'!D61</f>
        <v>0</v>
      </c>
      <c r="F16" s="1" t="str">
        <f t="shared" si="0"/>
        <v xml:space="preserve">Împrumuturi pe termen scurt - sume ce urmează a fi  plătite într-o perioadă de până la  un an  </v>
      </c>
      <c r="G16" s="14" t="str">
        <f t="shared" si="1"/>
        <v/>
      </c>
      <c r="H16" s="14" t="str">
        <f t="shared" si="2"/>
        <v/>
      </c>
      <c r="I16" s="14" t="str">
        <f t="shared" si="3"/>
        <v/>
      </c>
      <c r="K16" s="1" t="str">
        <f t="shared" si="4"/>
        <v xml:space="preserve">Împrumuturi pe termen scurt - sume ce urmează a fi  plătite într-o perioadă de până la  un an  </v>
      </c>
      <c r="L16" s="14" t="str">
        <f t="shared" si="5"/>
        <v/>
      </c>
      <c r="M16" s="14" t="str">
        <f t="shared" si="6"/>
        <v/>
      </c>
    </row>
    <row r="17" spans="1:13" s="1" customFormat="1" ht="15.75" x14ac:dyDescent="0.25">
      <c r="A17" s="1" t="s">
        <v>212</v>
      </c>
      <c r="B17" s="1">
        <f>'1 Bilant'!B62</f>
        <v>0</v>
      </c>
      <c r="C17" s="1">
        <f>'1 Bilant'!C62</f>
        <v>0</v>
      </c>
      <c r="D17" s="1">
        <f>'1 Bilant'!D62</f>
        <v>0</v>
      </c>
      <c r="F17" s="1" t="str">
        <f t="shared" si="0"/>
        <v xml:space="preserve">Împrumuturi pe termen lung – sume ce urmează a fi  plătite în cursul exerciţiului curent  </v>
      </c>
      <c r="G17" s="14" t="str">
        <f t="shared" si="1"/>
        <v/>
      </c>
      <c r="H17" s="14" t="str">
        <f t="shared" si="2"/>
        <v/>
      </c>
      <c r="I17" s="14" t="str">
        <f t="shared" si="3"/>
        <v/>
      </c>
      <c r="K17" s="1" t="str">
        <f t="shared" si="4"/>
        <v xml:space="preserve">Împrumuturi pe termen lung – sume ce urmează a fi  plătite în cursul exerciţiului curent  </v>
      </c>
      <c r="L17" s="14" t="str">
        <f t="shared" si="5"/>
        <v/>
      </c>
      <c r="M17" s="14" t="str">
        <f t="shared" si="6"/>
        <v/>
      </c>
    </row>
    <row r="18" spans="1:13" s="1" customFormat="1" ht="15.75" x14ac:dyDescent="0.25">
      <c r="A18" s="1" t="s">
        <v>213</v>
      </c>
      <c r="B18" s="10">
        <f>'1 Bilant'!B63</f>
        <v>0</v>
      </c>
      <c r="C18" s="10">
        <f>'1 Bilant'!C63</f>
        <v>0</v>
      </c>
      <c r="D18" s="10">
        <f>'1 Bilant'!D63</f>
        <v>0</v>
      </c>
      <c r="F18" s="1" t="str">
        <f t="shared" si="0"/>
        <v xml:space="preserve">Salariile angajaţilor </v>
      </c>
      <c r="G18" s="14" t="str">
        <f t="shared" si="1"/>
        <v/>
      </c>
      <c r="H18" s="14" t="str">
        <f t="shared" si="2"/>
        <v/>
      </c>
      <c r="I18" s="14" t="str">
        <f t="shared" si="3"/>
        <v/>
      </c>
      <c r="K18" s="1" t="str">
        <f t="shared" si="4"/>
        <v xml:space="preserve">Salariile angajaţilor </v>
      </c>
      <c r="L18" s="14" t="str">
        <f t="shared" si="5"/>
        <v/>
      </c>
      <c r="M18" s="14" t="str">
        <f t="shared" si="6"/>
        <v/>
      </c>
    </row>
    <row r="19" spans="1:13" s="1" customFormat="1" ht="15.75" x14ac:dyDescent="0.25">
      <c r="A19" s="1" t="s">
        <v>214</v>
      </c>
      <c r="B19" s="10">
        <f>'1 Bilant'!B64</f>
        <v>0</v>
      </c>
      <c r="C19" s="10">
        <f>'1 Bilant'!C64</f>
        <v>0</v>
      </c>
      <c r="D19" s="10">
        <f>'1 Bilant'!D64</f>
        <v>0</v>
      </c>
      <c r="F19" s="1" t="str">
        <f t="shared" si="0"/>
        <v>Alte drepturi cuvenite  altor categorii de persoane (pensii, indemnizaţii de şomaj, burse), din care:</v>
      </c>
      <c r="G19" s="14" t="str">
        <f t="shared" si="1"/>
        <v/>
      </c>
      <c r="H19" s="14" t="str">
        <f t="shared" si="2"/>
        <v/>
      </c>
      <c r="I19" s="14" t="str">
        <f t="shared" si="3"/>
        <v/>
      </c>
      <c r="K19" s="1" t="str">
        <f t="shared" si="4"/>
        <v>Alte drepturi cuvenite  altor categorii de persoane (pensii, indemnizaţii de şomaj, burse), din care:</v>
      </c>
      <c r="L19" s="14" t="str">
        <f t="shared" si="5"/>
        <v/>
      </c>
      <c r="M19" s="14" t="str">
        <f t="shared" si="6"/>
        <v/>
      </c>
    </row>
    <row r="20" spans="1:13" s="1" customFormat="1" ht="15.75" x14ac:dyDescent="0.25">
      <c r="A20" s="1" t="s">
        <v>215</v>
      </c>
      <c r="B20" s="10">
        <f>'1 Bilant'!B66</f>
        <v>0</v>
      </c>
      <c r="C20" s="10">
        <f>'1 Bilant'!C66</f>
        <v>0</v>
      </c>
      <c r="D20" s="10">
        <f>'1 Bilant'!D66</f>
        <v>0</v>
      </c>
      <c r="F20" s="1" t="str">
        <f t="shared" si="0"/>
        <v xml:space="preserve">Venituri în avans </v>
      </c>
      <c r="G20" s="14" t="str">
        <f t="shared" si="1"/>
        <v/>
      </c>
      <c r="H20" s="14" t="str">
        <f t="shared" si="2"/>
        <v/>
      </c>
      <c r="I20" s="14" t="str">
        <f t="shared" si="3"/>
        <v/>
      </c>
      <c r="K20" s="1" t="str">
        <f t="shared" si="4"/>
        <v xml:space="preserve">Venituri în avans </v>
      </c>
      <c r="L20" s="14" t="str">
        <f t="shared" si="5"/>
        <v/>
      </c>
      <c r="M20" s="14" t="str">
        <f t="shared" si="6"/>
        <v/>
      </c>
    </row>
    <row r="21" spans="1:13" s="1" customFormat="1" ht="15.75" x14ac:dyDescent="0.25">
      <c r="A21" s="40" t="s">
        <v>216</v>
      </c>
      <c r="B21" s="41">
        <f>'1 Bilant'!B67</f>
        <v>0</v>
      </c>
      <c r="C21" s="41">
        <f>'1 Bilant'!C67</f>
        <v>0</v>
      </c>
      <c r="D21" s="41">
        <f>'1 Bilant'!D67</f>
        <v>0</v>
      </c>
      <c r="F21" s="40" t="str">
        <f t="shared" si="0"/>
        <v xml:space="preserve">Provizioane   </v>
      </c>
      <c r="G21" s="54" t="str">
        <f t="shared" si="1"/>
        <v/>
      </c>
      <c r="H21" s="54" t="str">
        <f t="shared" si="2"/>
        <v/>
      </c>
      <c r="I21" s="54" t="str">
        <f t="shared" si="3"/>
        <v/>
      </c>
      <c r="K21" s="40" t="str">
        <f t="shared" si="4"/>
        <v xml:space="preserve">Provizioane   </v>
      </c>
      <c r="L21" s="54" t="str">
        <f t="shared" si="5"/>
        <v/>
      </c>
      <c r="M21" s="54" t="str">
        <f t="shared" si="6"/>
        <v/>
      </c>
    </row>
    <row r="22" spans="1:13" s="2" customFormat="1" ht="15.75" x14ac:dyDescent="0.25">
      <c r="A22" s="2" t="s">
        <v>217</v>
      </c>
      <c r="B22" s="9">
        <f>SUM(B23:B25)</f>
        <v>0</v>
      </c>
      <c r="C22" s="9">
        <f>SUM(C23:C25)</f>
        <v>0</v>
      </c>
      <c r="D22" s="9">
        <f>SUM(D23:D25)</f>
        <v>0</v>
      </c>
      <c r="F22" s="2" t="str">
        <f t="shared" si="0"/>
        <v>Datorii necurente</v>
      </c>
      <c r="G22" s="13" t="str">
        <f t="shared" si="1"/>
        <v/>
      </c>
      <c r="H22" s="13" t="str">
        <f t="shared" si="2"/>
        <v/>
      </c>
      <c r="I22" s="13" t="str">
        <f t="shared" si="3"/>
        <v/>
      </c>
      <c r="K22" s="2" t="str">
        <f t="shared" si="4"/>
        <v>Datorii necurente</v>
      </c>
      <c r="L22" s="13" t="str">
        <f t="shared" si="5"/>
        <v/>
      </c>
      <c r="M22" s="13" t="str">
        <f t="shared" si="6"/>
        <v/>
      </c>
    </row>
    <row r="23" spans="1:13" s="1" customFormat="1" ht="15.75" x14ac:dyDescent="0.25">
      <c r="A23" s="1" t="s">
        <v>218</v>
      </c>
      <c r="B23" s="10">
        <f>'1 Bilant'!B46</f>
        <v>0</v>
      </c>
      <c r="C23" s="10">
        <f>'1 Bilant'!C46</f>
        <v>0</v>
      </c>
      <c r="D23" s="10">
        <f>'1 Bilant'!D46</f>
        <v>0</v>
      </c>
      <c r="F23" s="1" t="str">
        <f t="shared" si="0"/>
        <v>Sume necurente- sume ce urmează a fi  plătite după o perioadă mai mare de un an ,  din care:</v>
      </c>
      <c r="G23" s="14" t="str">
        <f t="shared" si="1"/>
        <v/>
      </c>
      <c r="H23" s="14" t="str">
        <f t="shared" si="2"/>
        <v/>
      </c>
      <c r="I23" s="14" t="str">
        <f t="shared" si="3"/>
        <v/>
      </c>
      <c r="K23" s="1" t="str">
        <f t="shared" si="4"/>
        <v>Sume necurente- sume ce urmează a fi  plătite după o perioadă mai mare de un an ,  din care:</v>
      </c>
      <c r="L23" s="14" t="str">
        <f t="shared" si="5"/>
        <v/>
      </c>
      <c r="M23" s="14" t="str">
        <f t="shared" si="6"/>
        <v/>
      </c>
    </row>
    <row r="24" spans="1:13" s="1" customFormat="1" ht="15.75" x14ac:dyDescent="0.25">
      <c r="A24" s="1" t="s">
        <v>219</v>
      </c>
      <c r="B24" s="10">
        <f>'1 Bilant'!B48</f>
        <v>0</v>
      </c>
      <c r="C24" s="10">
        <f>'1 Bilant'!C48</f>
        <v>0</v>
      </c>
      <c r="D24" s="10">
        <f>'1 Bilant'!D48</f>
        <v>0</v>
      </c>
      <c r="F24" s="1" t="str">
        <f t="shared" si="0"/>
        <v xml:space="preserve">Împrumuturi pe termen lung     </v>
      </c>
      <c r="G24" s="14" t="str">
        <f t="shared" si="1"/>
        <v/>
      </c>
      <c r="H24" s="14" t="str">
        <f t="shared" si="2"/>
        <v/>
      </c>
      <c r="I24" s="14" t="str">
        <f t="shared" si="3"/>
        <v/>
      </c>
      <c r="K24" s="1" t="str">
        <f t="shared" si="4"/>
        <v xml:space="preserve">Împrumuturi pe termen lung     </v>
      </c>
      <c r="L24" s="14" t="str">
        <f t="shared" si="5"/>
        <v/>
      </c>
      <c r="M24" s="14" t="str">
        <f t="shared" si="6"/>
        <v/>
      </c>
    </row>
    <row r="25" spans="1:13" s="1" customFormat="1" ht="15.75" x14ac:dyDescent="0.25">
      <c r="A25" s="40" t="s">
        <v>220</v>
      </c>
      <c r="B25" s="41">
        <f>'1 Bilant'!B49</f>
        <v>0</v>
      </c>
      <c r="C25" s="41">
        <f>'1 Bilant'!C49</f>
        <v>0</v>
      </c>
      <c r="D25" s="41">
        <f>'1 Bilant'!D49</f>
        <v>0</v>
      </c>
      <c r="F25" s="40" t="str">
        <f t="shared" si="0"/>
        <v xml:space="preserve">Provizioane  </v>
      </c>
      <c r="G25" s="54" t="str">
        <f t="shared" si="1"/>
        <v/>
      </c>
      <c r="H25" s="54" t="str">
        <f t="shared" si="2"/>
        <v/>
      </c>
      <c r="I25" s="54" t="str">
        <f t="shared" si="3"/>
        <v/>
      </c>
      <c r="K25" s="40" t="str">
        <f t="shared" si="4"/>
        <v xml:space="preserve">Provizioane  </v>
      </c>
      <c r="L25" s="14" t="str">
        <f t="shared" si="5"/>
        <v/>
      </c>
      <c r="M25" s="14" t="str">
        <f t="shared" si="6"/>
        <v/>
      </c>
    </row>
    <row r="26" spans="1:13" s="2" customFormat="1" ht="15.75" x14ac:dyDescent="0.25">
      <c r="A26" s="39" t="s">
        <v>12</v>
      </c>
      <c r="B26" s="51">
        <f>'1 Bilant'!B77</f>
        <v>0</v>
      </c>
      <c r="C26" s="51">
        <f>'1 Bilant'!C77</f>
        <v>0</v>
      </c>
      <c r="D26" s="51">
        <f>'1 Bilant'!D77</f>
        <v>0</v>
      </c>
      <c r="F26" s="39" t="str">
        <f t="shared" si="0"/>
        <v>Capital propriu</v>
      </c>
      <c r="G26" s="53" t="str">
        <f t="shared" si="1"/>
        <v/>
      </c>
      <c r="H26" s="53" t="str">
        <f t="shared" si="2"/>
        <v/>
      </c>
      <c r="I26" s="53" t="str">
        <f t="shared" si="3"/>
        <v/>
      </c>
      <c r="K26" s="39" t="str">
        <f t="shared" si="4"/>
        <v>Capital propriu</v>
      </c>
      <c r="L26" s="53" t="str">
        <f t="shared" si="5"/>
        <v/>
      </c>
      <c r="M26" s="53" t="str">
        <f t="shared" si="6"/>
        <v/>
      </c>
    </row>
    <row r="27" spans="1:13" s="2" customFormat="1" ht="15.75" x14ac:dyDescent="0.25">
      <c r="B27" s="9"/>
      <c r="C27" s="9"/>
      <c r="D27" s="9"/>
      <c r="G27" s="13"/>
      <c r="H27" s="13"/>
      <c r="I27" s="13"/>
      <c r="L27" s="13"/>
      <c r="M27" s="13"/>
    </row>
    <row r="28" spans="1:13" s="2" customFormat="1" ht="15.75" x14ac:dyDescent="0.25">
      <c r="G28" s="13"/>
      <c r="H28" s="13"/>
      <c r="I28" s="13"/>
      <c r="L28" s="13"/>
      <c r="M28" s="13"/>
    </row>
    <row r="29" spans="1:13" s="1" customFormat="1" ht="20.25" x14ac:dyDescent="0.3">
      <c r="B29" s="10"/>
      <c r="C29" s="10"/>
      <c r="D29" s="10"/>
      <c r="F29" s="395" t="s">
        <v>31</v>
      </c>
      <c r="G29" s="395"/>
      <c r="H29" s="395"/>
      <c r="I29" s="395"/>
      <c r="J29"/>
      <c r="K29" s="395" t="s">
        <v>31</v>
      </c>
      <c r="L29" s="395"/>
      <c r="M29" s="395"/>
    </row>
    <row r="30" spans="1:13" s="1" customFormat="1" ht="31.5" x14ac:dyDescent="0.25">
      <c r="A30" s="50" t="s">
        <v>5</v>
      </c>
      <c r="B30" s="49" t="str">
        <f>B4</f>
        <v>N-2</v>
      </c>
      <c r="C30" s="49" t="str">
        <f>C4</f>
        <v>N-1</v>
      </c>
      <c r="D30" s="49" t="str">
        <f>D4</f>
        <v>N</v>
      </c>
      <c r="F30" s="56" t="s">
        <v>221</v>
      </c>
      <c r="G30" s="49" t="str">
        <f>B30</f>
        <v>N-2</v>
      </c>
      <c r="H30" s="49" t="str">
        <f>C30</f>
        <v>N-1</v>
      </c>
      <c r="I30" s="49" t="str">
        <f>D30</f>
        <v>N</v>
      </c>
      <c r="J30"/>
      <c r="K30" s="56" t="s">
        <v>15</v>
      </c>
      <c r="L30" s="49" t="str">
        <f>C30</f>
        <v>N-1</v>
      </c>
      <c r="M30" s="49" t="str">
        <f>D30</f>
        <v>N</v>
      </c>
    </row>
    <row r="31" spans="1:13" s="1" customFormat="1" ht="15.75" x14ac:dyDescent="0.25">
      <c r="A31" s="1" t="str">
        <f>'2 Cont RP'!A15</f>
        <v xml:space="preserve">TOTAL VENITURI OPERAŢIONALE </v>
      </c>
      <c r="B31" s="10">
        <f>'2 Cont RP'!B15</f>
        <v>0</v>
      </c>
      <c r="C31" s="10">
        <f>'2 Cont RP'!C15</f>
        <v>0</v>
      </c>
      <c r="D31" s="10">
        <f>'2 Cont RP'!D15</f>
        <v>0</v>
      </c>
      <c r="F31" s="1" t="str">
        <f t="shared" ref="F31:F43" si="7">A31</f>
        <v xml:space="preserve">TOTAL VENITURI OPERAŢIONALE </v>
      </c>
      <c r="G31" s="14" t="str">
        <f t="shared" ref="G31:G43" si="8">IFERROR(B31/B$31,"")</f>
        <v/>
      </c>
      <c r="H31" s="14" t="str">
        <f t="shared" ref="H31:H43" si="9">IFERROR(C31/C$31,"")</f>
        <v/>
      </c>
      <c r="I31" s="14" t="str">
        <f t="shared" ref="I31:I43" si="10">IFERROR(D31/D$31,"")</f>
        <v/>
      </c>
      <c r="K31" s="1" t="str">
        <f>F31</f>
        <v xml:space="preserve">TOTAL VENITURI OPERAŢIONALE </v>
      </c>
      <c r="L31" s="14" t="str">
        <f t="shared" ref="L31:L43" si="11">IFERROR((C31-B31)/B31,"")</f>
        <v/>
      </c>
      <c r="M31" s="14" t="str">
        <f t="shared" ref="M31:M43" si="12">IFERROR((D31-C31)/C31,"")</f>
        <v/>
      </c>
    </row>
    <row r="32" spans="1:13" s="1" customFormat="1" ht="15.75" x14ac:dyDescent="0.25">
      <c r="A32" s="40" t="str">
        <f>'2 Cont RP'!A22</f>
        <v>TOTAL CHELTUIELI OPERAŢIONALE</v>
      </c>
      <c r="B32" s="41">
        <f>'2 Cont RP'!B22</f>
        <v>0</v>
      </c>
      <c r="C32" s="41">
        <f>'2 Cont RP'!C22</f>
        <v>0</v>
      </c>
      <c r="D32" s="41">
        <f>'2 Cont RP'!D22</f>
        <v>0</v>
      </c>
      <c r="F32" s="1" t="str">
        <f t="shared" si="7"/>
        <v>TOTAL CHELTUIELI OPERAŢIONALE</v>
      </c>
      <c r="G32" s="14" t="str">
        <f t="shared" si="8"/>
        <v/>
      </c>
      <c r="H32" s="14" t="str">
        <f t="shared" si="9"/>
        <v/>
      </c>
      <c r="I32" s="14" t="str">
        <f t="shared" si="10"/>
        <v/>
      </c>
      <c r="K32" s="1" t="str">
        <f t="shared" ref="K32:K43" si="13">F32</f>
        <v>TOTAL CHELTUIELI OPERAŢIONALE</v>
      </c>
      <c r="L32" s="14" t="str">
        <f t="shared" si="11"/>
        <v/>
      </c>
      <c r="M32" s="14" t="str">
        <f t="shared" si="12"/>
        <v/>
      </c>
    </row>
    <row r="33" spans="1:13" s="2" customFormat="1" ht="15.75" x14ac:dyDescent="0.25">
      <c r="A33" s="39" t="str">
        <f>'2 Cont RP'!A23</f>
        <v xml:space="preserve">REZULTATUL DIN ACTIVITATEA OPERAŢIONALĂ </v>
      </c>
      <c r="B33" s="51">
        <f>'2 Cont RP'!B23</f>
        <v>0</v>
      </c>
      <c r="C33" s="51">
        <f>'2 Cont RP'!C23</f>
        <v>0</v>
      </c>
      <c r="D33" s="51">
        <f>'2 Cont RP'!D23</f>
        <v>0</v>
      </c>
      <c r="F33" s="39" t="str">
        <f t="shared" si="7"/>
        <v xml:space="preserve">REZULTATUL DIN ACTIVITATEA OPERAŢIONALĂ </v>
      </c>
      <c r="G33" s="53" t="str">
        <f t="shared" si="8"/>
        <v/>
      </c>
      <c r="H33" s="53" t="str">
        <f t="shared" si="9"/>
        <v/>
      </c>
      <c r="I33" s="53" t="str">
        <f t="shared" si="10"/>
        <v/>
      </c>
      <c r="K33" s="39" t="str">
        <f t="shared" si="13"/>
        <v xml:space="preserve">REZULTATUL DIN ACTIVITATEA OPERAŢIONALĂ </v>
      </c>
      <c r="L33" s="53" t="str">
        <f t="shared" si="11"/>
        <v/>
      </c>
      <c r="M33" s="53" t="str">
        <f t="shared" si="12"/>
        <v/>
      </c>
    </row>
    <row r="34" spans="1:13" s="1" customFormat="1" ht="15.75" x14ac:dyDescent="0.25">
      <c r="A34" s="1" t="str">
        <f>'2 Cont RP'!A26</f>
        <v>VENITURI FINANCIARE</v>
      </c>
      <c r="B34" s="10">
        <f>'2 Cont RP'!B26</f>
        <v>0</v>
      </c>
      <c r="C34" s="10">
        <f>'2 Cont RP'!C26</f>
        <v>0</v>
      </c>
      <c r="D34" s="10">
        <f>'2 Cont RP'!D26</f>
        <v>0</v>
      </c>
      <c r="F34" s="1" t="str">
        <f t="shared" si="7"/>
        <v>VENITURI FINANCIARE</v>
      </c>
      <c r="G34" s="14" t="str">
        <f t="shared" si="8"/>
        <v/>
      </c>
      <c r="H34" s="14" t="str">
        <f t="shared" si="9"/>
        <v/>
      </c>
      <c r="I34" s="14" t="str">
        <f t="shared" si="10"/>
        <v/>
      </c>
      <c r="K34" s="1" t="str">
        <f t="shared" si="13"/>
        <v>VENITURI FINANCIARE</v>
      </c>
      <c r="L34" s="14" t="str">
        <f t="shared" si="11"/>
        <v/>
      </c>
      <c r="M34" s="14" t="str">
        <f t="shared" si="12"/>
        <v/>
      </c>
    </row>
    <row r="35" spans="1:13" s="1" customFormat="1" ht="15.75" x14ac:dyDescent="0.25">
      <c r="A35" s="40" t="str">
        <f>'2 Cont RP'!A27</f>
        <v>CHELTUIELI FINANCIARE</v>
      </c>
      <c r="B35" s="41">
        <f>'2 Cont RP'!B27</f>
        <v>0</v>
      </c>
      <c r="C35" s="41">
        <f>'2 Cont RP'!C27</f>
        <v>0</v>
      </c>
      <c r="D35" s="41">
        <f>'2 Cont RP'!D27</f>
        <v>0</v>
      </c>
      <c r="F35" s="40" t="str">
        <f t="shared" si="7"/>
        <v>CHELTUIELI FINANCIARE</v>
      </c>
      <c r="G35" s="14" t="str">
        <f t="shared" si="8"/>
        <v/>
      </c>
      <c r="H35" s="14" t="str">
        <f t="shared" si="9"/>
        <v/>
      </c>
      <c r="I35" s="14" t="str">
        <f t="shared" si="10"/>
        <v/>
      </c>
      <c r="K35" s="1" t="str">
        <f t="shared" si="13"/>
        <v>CHELTUIELI FINANCIARE</v>
      </c>
      <c r="L35" s="14" t="str">
        <f t="shared" si="11"/>
        <v/>
      </c>
      <c r="M35" s="14" t="str">
        <f t="shared" si="12"/>
        <v/>
      </c>
    </row>
    <row r="36" spans="1:13" s="2" customFormat="1" ht="15.75" x14ac:dyDescent="0.25">
      <c r="A36" s="39" t="str">
        <f>'2 Cont RP'!A28</f>
        <v>REZULTATUL DIN ACTIVITATEA FINANCIARĂ</v>
      </c>
      <c r="B36" s="51">
        <f>'2 Cont RP'!B28</f>
        <v>0</v>
      </c>
      <c r="C36" s="51">
        <f>'2 Cont RP'!C28</f>
        <v>0</v>
      </c>
      <c r="D36" s="51">
        <f>'2 Cont RP'!D28</f>
        <v>0</v>
      </c>
      <c r="F36" s="39" t="str">
        <f t="shared" si="7"/>
        <v>REZULTATUL DIN ACTIVITATEA FINANCIARĂ</v>
      </c>
      <c r="G36" s="53" t="str">
        <f t="shared" si="8"/>
        <v/>
      </c>
      <c r="H36" s="53" t="str">
        <f t="shared" si="9"/>
        <v/>
      </c>
      <c r="I36" s="53" t="str">
        <f t="shared" si="10"/>
        <v/>
      </c>
      <c r="K36" s="39" t="str">
        <f t="shared" si="13"/>
        <v>REZULTATUL DIN ACTIVITATEA FINANCIARĂ</v>
      </c>
      <c r="L36" s="53" t="str">
        <f t="shared" si="11"/>
        <v/>
      </c>
      <c r="M36" s="53" t="str">
        <f t="shared" si="12"/>
        <v/>
      </c>
    </row>
    <row r="37" spans="1:13" s="2" customFormat="1" ht="15.75" x14ac:dyDescent="0.25">
      <c r="A37" s="39" t="str">
        <f>'2 Cont RP'!A31</f>
        <v xml:space="preserve">REZULTATUL DIN ACTIVITATEA CURENTĂ </v>
      </c>
      <c r="B37" s="51">
        <f>'2 Cont RP'!B31</f>
        <v>0</v>
      </c>
      <c r="C37" s="51">
        <f>'2 Cont RP'!C31</f>
        <v>0</v>
      </c>
      <c r="D37" s="51">
        <f>'2 Cont RP'!D31</f>
        <v>0</v>
      </c>
      <c r="F37" s="39" t="str">
        <f t="shared" si="7"/>
        <v xml:space="preserve">REZULTATUL DIN ACTIVITATEA CURENTĂ </v>
      </c>
      <c r="G37" s="53" t="str">
        <f t="shared" si="8"/>
        <v/>
      </c>
      <c r="H37" s="53" t="str">
        <f t="shared" si="9"/>
        <v/>
      </c>
      <c r="I37" s="53" t="str">
        <f t="shared" si="10"/>
        <v/>
      </c>
      <c r="K37" s="42" t="str">
        <f t="shared" si="13"/>
        <v xml:space="preserve">REZULTATUL DIN ACTIVITATEA CURENTĂ </v>
      </c>
      <c r="L37" s="52" t="str">
        <f t="shared" si="11"/>
        <v/>
      </c>
      <c r="M37" s="52" t="str">
        <f t="shared" si="12"/>
        <v/>
      </c>
    </row>
    <row r="38" spans="1:13" s="1" customFormat="1" ht="15.75" x14ac:dyDescent="0.25">
      <c r="A38" s="1" t="str">
        <f>'2 Cont RP'!A34</f>
        <v>VENITURI EXTRAORDINARE</v>
      </c>
      <c r="B38" s="10">
        <f>'2 Cont RP'!B34</f>
        <v>0</v>
      </c>
      <c r="C38" s="10">
        <f>'2 Cont RP'!C34</f>
        <v>0</v>
      </c>
      <c r="D38" s="10">
        <f>'2 Cont RP'!D34</f>
        <v>0</v>
      </c>
      <c r="F38" s="1" t="str">
        <f t="shared" si="7"/>
        <v>VENITURI EXTRAORDINARE</v>
      </c>
      <c r="G38" s="14" t="str">
        <f t="shared" si="8"/>
        <v/>
      </c>
      <c r="H38" s="14" t="str">
        <f t="shared" si="9"/>
        <v/>
      </c>
      <c r="I38" s="14" t="str">
        <f t="shared" si="10"/>
        <v/>
      </c>
      <c r="K38" s="1" t="str">
        <f t="shared" si="13"/>
        <v>VENITURI EXTRAORDINARE</v>
      </c>
      <c r="L38" s="14" t="str">
        <f t="shared" si="11"/>
        <v/>
      </c>
      <c r="M38" s="14" t="str">
        <f t="shared" si="12"/>
        <v/>
      </c>
    </row>
    <row r="39" spans="1:13" s="1" customFormat="1" ht="15.75" x14ac:dyDescent="0.25">
      <c r="A39" s="40" t="str">
        <f>'2 Cont RP'!A35</f>
        <v>CHELTUIELI  EXTRAORDINARE</v>
      </c>
      <c r="B39" s="41">
        <f>'2 Cont RP'!B35</f>
        <v>0</v>
      </c>
      <c r="C39" s="41">
        <f>'2 Cont RP'!C35</f>
        <v>0</v>
      </c>
      <c r="D39" s="41">
        <f>'2 Cont RP'!D35</f>
        <v>0</v>
      </c>
      <c r="F39" s="40" t="str">
        <f t="shared" si="7"/>
        <v>CHELTUIELI  EXTRAORDINARE</v>
      </c>
      <c r="G39" s="14" t="str">
        <f t="shared" si="8"/>
        <v/>
      </c>
      <c r="H39" s="14" t="str">
        <f t="shared" si="9"/>
        <v/>
      </c>
      <c r="I39" s="14" t="str">
        <f t="shared" si="10"/>
        <v/>
      </c>
      <c r="K39" s="1" t="str">
        <f t="shared" si="13"/>
        <v>CHELTUIELI  EXTRAORDINARE</v>
      </c>
      <c r="L39" s="14" t="str">
        <f t="shared" si="11"/>
        <v/>
      </c>
      <c r="M39" s="14" t="str">
        <f t="shared" si="12"/>
        <v/>
      </c>
    </row>
    <row r="40" spans="1:13" s="2" customFormat="1" ht="15.75" x14ac:dyDescent="0.25">
      <c r="A40" s="39" t="str">
        <f>'2 Cont RP'!A36</f>
        <v xml:space="preserve">REZULTATUL DIN ACTIVITATEA EXTRAORDINARĂ </v>
      </c>
      <c r="B40" s="51">
        <f>'2 Cont RP'!B36</f>
        <v>0</v>
      </c>
      <c r="C40" s="51">
        <f>'2 Cont RP'!C36</f>
        <v>0</v>
      </c>
      <c r="D40" s="51">
        <f>'2 Cont RP'!D36</f>
        <v>0</v>
      </c>
      <c r="F40" s="39" t="str">
        <f t="shared" si="7"/>
        <v xml:space="preserve">REZULTATUL DIN ACTIVITATEA EXTRAORDINARĂ </v>
      </c>
      <c r="G40" s="53" t="str">
        <f t="shared" si="8"/>
        <v/>
      </c>
      <c r="H40" s="53" t="str">
        <f t="shared" si="9"/>
        <v/>
      </c>
      <c r="I40" s="53" t="str">
        <f t="shared" si="10"/>
        <v/>
      </c>
      <c r="K40" s="39" t="str">
        <f t="shared" si="13"/>
        <v xml:space="preserve">REZULTATUL DIN ACTIVITATEA EXTRAORDINARĂ </v>
      </c>
      <c r="L40" s="53" t="str">
        <f t="shared" si="11"/>
        <v/>
      </c>
      <c r="M40" s="53" t="str">
        <f t="shared" si="12"/>
        <v/>
      </c>
    </row>
    <row r="41" spans="1:13" s="1" customFormat="1" ht="15.75" x14ac:dyDescent="0.25">
      <c r="A41" s="1" t="str">
        <f>'2 Cont RP'!A39</f>
        <v>VENITURI TOTALE</v>
      </c>
      <c r="B41" s="10">
        <f>'2 Cont RP'!B39</f>
        <v>0</v>
      </c>
      <c r="C41" s="10">
        <f>'2 Cont RP'!C39</f>
        <v>0</v>
      </c>
      <c r="D41" s="10">
        <f>'2 Cont RP'!D39</f>
        <v>0</v>
      </c>
      <c r="F41" s="1" t="str">
        <f t="shared" si="7"/>
        <v>VENITURI TOTALE</v>
      </c>
      <c r="G41" s="14" t="str">
        <f t="shared" si="8"/>
        <v/>
      </c>
      <c r="H41" s="14" t="str">
        <f t="shared" si="9"/>
        <v/>
      </c>
      <c r="I41" s="14" t="str">
        <f t="shared" si="10"/>
        <v/>
      </c>
      <c r="K41" s="1" t="str">
        <f t="shared" si="13"/>
        <v>VENITURI TOTALE</v>
      </c>
      <c r="L41" s="14" t="str">
        <f t="shared" si="11"/>
        <v/>
      </c>
      <c r="M41" s="14" t="str">
        <f t="shared" si="12"/>
        <v/>
      </c>
    </row>
    <row r="42" spans="1:13" s="1" customFormat="1" ht="15.75" x14ac:dyDescent="0.25">
      <c r="A42" s="40" t="str">
        <f>'2 Cont RP'!A40</f>
        <v>CHELTUIELI TOTALE</v>
      </c>
      <c r="B42" s="41">
        <f>'2 Cont RP'!B40</f>
        <v>0</v>
      </c>
      <c r="C42" s="41">
        <f>'2 Cont RP'!C40</f>
        <v>0</v>
      </c>
      <c r="D42" s="41">
        <f>'2 Cont RP'!D40</f>
        <v>0</v>
      </c>
      <c r="F42" s="40" t="str">
        <f t="shared" si="7"/>
        <v>CHELTUIELI TOTALE</v>
      </c>
      <c r="G42" s="14" t="str">
        <f t="shared" si="8"/>
        <v/>
      </c>
      <c r="H42" s="14" t="str">
        <f t="shared" si="9"/>
        <v/>
      </c>
      <c r="I42" s="14" t="str">
        <f t="shared" si="10"/>
        <v/>
      </c>
      <c r="K42" s="1" t="str">
        <f t="shared" si="13"/>
        <v>CHELTUIELI TOTALE</v>
      </c>
      <c r="L42" s="14" t="str">
        <f t="shared" si="11"/>
        <v/>
      </c>
      <c r="M42" s="14" t="str">
        <f t="shared" si="12"/>
        <v/>
      </c>
    </row>
    <row r="43" spans="1:13" s="2" customFormat="1" ht="15.75" x14ac:dyDescent="0.25">
      <c r="A43" s="39" t="str">
        <f>'2 Cont RP'!A41</f>
        <v xml:space="preserve">REZULTATUL PATRIMONIAL AL EXERCIŢIULUI </v>
      </c>
      <c r="B43" s="51">
        <f>'2 Cont RP'!B41</f>
        <v>0</v>
      </c>
      <c r="C43" s="51">
        <f>'2 Cont RP'!C41</f>
        <v>0</v>
      </c>
      <c r="D43" s="51">
        <f>'2 Cont RP'!D41</f>
        <v>0</v>
      </c>
      <c r="F43" s="39" t="str">
        <f t="shared" si="7"/>
        <v xml:space="preserve">REZULTATUL PATRIMONIAL AL EXERCIŢIULUI </v>
      </c>
      <c r="G43" s="53" t="str">
        <f t="shared" si="8"/>
        <v/>
      </c>
      <c r="H43" s="53" t="str">
        <f t="shared" si="9"/>
        <v/>
      </c>
      <c r="I43" s="53" t="str">
        <f t="shared" si="10"/>
        <v/>
      </c>
      <c r="K43" s="39" t="str">
        <f t="shared" si="13"/>
        <v xml:space="preserve">REZULTATUL PATRIMONIAL AL EXERCIŢIULUI </v>
      </c>
      <c r="L43" s="53" t="str">
        <f t="shared" si="11"/>
        <v/>
      </c>
      <c r="M43" s="53" t="str">
        <f t="shared" si="12"/>
        <v/>
      </c>
    </row>
    <row r="44" spans="1:13" s="1" customFormat="1" ht="15.75" x14ac:dyDescent="0.25">
      <c r="A44" s="2"/>
      <c r="B44" s="10"/>
      <c r="C44" s="10"/>
      <c r="D44" s="10"/>
    </row>
    <row r="45" spans="1:13" s="1" customFormat="1" ht="15.75" x14ac:dyDescent="0.25">
      <c r="B45" s="10"/>
      <c r="C45" s="10"/>
      <c r="D45" s="10"/>
    </row>
    <row r="46" spans="1:13" s="1" customFormat="1" ht="31.5" x14ac:dyDescent="0.25">
      <c r="A46" s="57" t="s">
        <v>222</v>
      </c>
    </row>
    <row r="47" spans="1:13" s="1" customFormat="1" ht="15.75" x14ac:dyDescent="0.25">
      <c r="A47" s="58" t="s">
        <v>223</v>
      </c>
      <c r="B47" s="49" t="str">
        <f>B30</f>
        <v>N-2</v>
      </c>
      <c r="C47" s="49" t="str">
        <f>C30</f>
        <v>N-1</v>
      </c>
      <c r="D47" s="49" t="str">
        <f>D30</f>
        <v>N</v>
      </c>
    </row>
    <row r="48" spans="1:13" s="1" customFormat="1" ht="15.75" x14ac:dyDescent="0.25">
      <c r="A48" s="1" t="s">
        <v>224</v>
      </c>
      <c r="B48" s="10" t="e">
        <f>'2 Cont RP'!B11/'2 Cont RP'!B$34</f>
        <v>#DIV/0!</v>
      </c>
      <c r="C48" s="10" t="e">
        <f>'2 Cont RP'!C11/'2 Cont RP'!C$34</f>
        <v>#DIV/0!</v>
      </c>
      <c r="D48" s="10" t="e">
        <f>'2 Cont RP'!D11/'2 Cont RP'!D$34</f>
        <v>#DIV/0!</v>
      </c>
    </row>
    <row r="49" spans="1:4" s="1" customFormat="1" ht="15.75" x14ac:dyDescent="0.25">
      <c r="A49" s="1" t="s">
        <v>225</v>
      </c>
      <c r="B49" s="10" t="e">
        <f>'2 Cont RP'!B12/'2 Cont RP'!B$34</f>
        <v>#DIV/0!</v>
      </c>
      <c r="C49" s="10" t="e">
        <f>'2 Cont RP'!C12/'2 Cont RP'!C$34</f>
        <v>#DIV/0!</v>
      </c>
      <c r="D49" s="10" t="e">
        <f>'2 Cont RP'!D12/'2 Cont RP'!D$34</f>
        <v>#DIV/0!</v>
      </c>
    </row>
    <row r="50" spans="1:4" s="1" customFormat="1" ht="15.75" x14ac:dyDescent="0.25">
      <c r="A50" s="1" t="s">
        <v>226</v>
      </c>
      <c r="B50" s="10" t="e">
        <f>'2 Cont RP'!B13/'2 Cont RP'!B$34</f>
        <v>#DIV/0!</v>
      </c>
      <c r="C50" s="10" t="e">
        <f>'2 Cont RP'!C13/'2 Cont RP'!C$34</f>
        <v>#DIV/0!</v>
      </c>
      <c r="D50" s="10" t="e">
        <f>'2 Cont RP'!D13/'2 Cont RP'!D$34</f>
        <v>#DIV/0!</v>
      </c>
    </row>
    <row r="51" spans="1:4" s="1" customFormat="1" ht="15.75" x14ac:dyDescent="0.25">
      <c r="A51" s="1" t="s">
        <v>227</v>
      </c>
      <c r="B51" s="10" t="e">
        <f>'2 Cont RP'!B14/'2 Cont RP'!B$34</f>
        <v>#DIV/0!</v>
      </c>
      <c r="C51" s="10" t="e">
        <f>'2 Cont RP'!C14/'2 Cont RP'!C$34</f>
        <v>#DIV/0!</v>
      </c>
      <c r="D51" s="10" t="e">
        <f>'2 Cont RP'!D14/'2 Cont RP'!D$34</f>
        <v>#DIV/0!</v>
      </c>
    </row>
    <row r="52" spans="1:4" s="1" customFormat="1" ht="15.75" x14ac:dyDescent="0.25">
      <c r="A52" s="1" t="s">
        <v>184</v>
      </c>
      <c r="B52" s="10" t="e">
        <f>'2 Cont RP'!B15/'2 Cont RP'!B$34</f>
        <v>#DIV/0!</v>
      </c>
      <c r="C52" s="10" t="e">
        <f>'2 Cont RP'!C15/'2 Cont RP'!C$34</f>
        <v>#DIV/0!</v>
      </c>
      <c r="D52" s="10" t="e">
        <f>'2 Cont RP'!D15/'2 Cont RP'!D$34</f>
        <v>#DIV/0!</v>
      </c>
    </row>
    <row r="53" spans="1:4" s="1" customFormat="1" ht="15.75" x14ac:dyDescent="0.25">
      <c r="A53" s="1" t="s">
        <v>195</v>
      </c>
      <c r="B53" s="10" t="e">
        <f>B34/B$41</f>
        <v>#DIV/0!</v>
      </c>
      <c r="C53" s="10" t="e">
        <f>C34/C$41</f>
        <v>#DIV/0!</v>
      </c>
      <c r="D53" s="10" t="e">
        <f>D34/D$41</f>
        <v>#DIV/0!</v>
      </c>
    </row>
    <row r="54" spans="1:4" s="5" customFormat="1" ht="15.75" x14ac:dyDescent="0.25">
      <c r="A54" s="40" t="s">
        <v>199</v>
      </c>
      <c r="B54" s="59" t="e">
        <f>B38/B$41</f>
        <v>#DIV/0!</v>
      </c>
      <c r="C54" s="59" t="e">
        <f>C38/C$41</f>
        <v>#DIV/0!</v>
      </c>
      <c r="D54" s="59" t="e">
        <f>D38/D$41</f>
        <v>#DIV/0!</v>
      </c>
    </row>
    <row r="55" spans="1:4" s="1" customFormat="1" ht="15.75" x14ac:dyDescent="0.25">
      <c r="A55" s="58" t="s">
        <v>228</v>
      </c>
      <c r="B55" s="49" t="str">
        <f>B47</f>
        <v>N-2</v>
      </c>
      <c r="C55" s="49" t="str">
        <f>C47</f>
        <v>N-1</v>
      </c>
      <c r="D55" s="49" t="str">
        <f>D47</f>
        <v>N</v>
      </c>
    </row>
    <row r="56" spans="1:4" s="1" customFormat="1" ht="15.75" x14ac:dyDescent="0.25">
      <c r="A56" s="1" t="s">
        <v>229</v>
      </c>
      <c r="B56" s="10" t="e">
        <f>'2 Cont RP'!B17/'2 Cont RP'!B$40</f>
        <v>#DIV/0!</v>
      </c>
      <c r="C56" s="10" t="e">
        <f>'2 Cont RP'!C17/'2 Cont RP'!C$40</f>
        <v>#DIV/0!</v>
      </c>
      <c r="D56" s="10" t="e">
        <f>'2 Cont RP'!D17/'2 Cont RP'!D$40</f>
        <v>#DIV/0!</v>
      </c>
    </row>
    <row r="57" spans="1:4" s="1" customFormat="1" ht="15.75" x14ac:dyDescent="0.25">
      <c r="A57" s="1" t="s">
        <v>230</v>
      </c>
      <c r="B57" s="10" t="e">
        <f>'2 Cont RP'!B18/'2 Cont RP'!B$40</f>
        <v>#DIV/0!</v>
      </c>
      <c r="C57" s="10" t="e">
        <f>'2 Cont RP'!C18/'2 Cont RP'!C$40</f>
        <v>#DIV/0!</v>
      </c>
      <c r="D57" s="10" t="e">
        <f>'2 Cont RP'!D18/'2 Cont RP'!D$40</f>
        <v>#DIV/0!</v>
      </c>
    </row>
    <row r="58" spans="1:4" s="1" customFormat="1" ht="15.75" x14ac:dyDescent="0.25">
      <c r="A58" s="1" t="s">
        <v>231</v>
      </c>
      <c r="B58" s="10" t="e">
        <f>'2 Cont RP'!B19/'2 Cont RP'!B$40</f>
        <v>#DIV/0!</v>
      </c>
      <c r="C58" s="10" t="e">
        <f>'2 Cont RP'!C19/'2 Cont RP'!C$40</f>
        <v>#DIV/0!</v>
      </c>
      <c r="D58" s="10" t="e">
        <f>'2 Cont RP'!D19/'2 Cont RP'!D$40</f>
        <v>#DIV/0!</v>
      </c>
    </row>
    <row r="59" spans="1:4" s="1" customFormat="1" ht="15.75" x14ac:dyDescent="0.25">
      <c r="A59" s="1" t="s">
        <v>232</v>
      </c>
      <c r="B59" s="10" t="e">
        <f>'2 Cont RP'!B20/'2 Cont RP'!B$40</f>
        <v>#DIV/0!</v>
      </c>
      <c r="C59" s="10" t="e">
        <f>'2 Cont RP'!C20/'2 Cont RP'!C$40</f>
        <v>#DIV/0!</v>
      </c>
      <c r="D59" s="10" t="e">
        <f>'2 Cont RP'!D20/'2 Cont RP'!D$40</f>
        <v>#DIV/0!</v>
      </c>
    </row>
    <row r="60" spans="1:4" s="1" customFormat="1" ht="15.75" x14ac:dyDescent="0.25">
      <c r="A60" s="1" t="s">
        <v>233</v>
      </c>
      <c r="B60" s="10" t="e">
        <f>'2 Cont RP'!B21/'2 Cont RP'!B$40</f>
        <v>#DIV/0!</v>
      </c>
      <c r="C60" s="10" t="e">
        <f>'2 Cont RP'!C21/'2 Cont RP'!C$40</f>
        <v>#DIV/0!</v>
      </c>
      <c r="D60" s="10" t="e">
        <f>'2 Cont RP'!D21/'2 Cont RP'!D$40</f>
        <v>#DIV/0!</v>
      </c>
    </row>
    <row r="61" spans="1:4" s="1" customFormat="1" ht="15.75" x14ac:dyDescent="0.25">
      <c r="A61" s="1" t="s">
        <v>191</v>
      </c>
      <c r="B61" s="10" t="e">
        <f>'2 Cont RP'!B22/'2 Cont RP'!B$40</f>
        <v>#DIV/0!</v>
      </c>
      <c r="C61" s="10" t="e">
        <f>'2 Cont RP'!C22/'2 Cont RP'!C$40</f>
        <v>#DIV/0!</v>
      </c>
      <c r="D61" s="10" t="e">
        <f>'2 Cont RP'!D22/'2 Cont RP'!D$40</f>
        <v>#DIV/0!</v>
      </c>
    </row>
    <row r="62" spans="1:4" s="1" customFormat="1" ht="15.75" x14ac:dyDescent="0.25">
      <c r="A62" s="1" t="s">
        <v>196</v>
      </c>
      <c r="B62" s="10" t="e">
        <f>B35/B$42</f>
        <v>#DIV/0!</v>
      </c>
      <c r="C62" s="10" t="e">
        <f>C35/C$42</f>
        <v>#DIV/0!</v>
      </c>
      <c r="D62" s="10" t="e">
        <f>D35/D$42</f>
        <v>#DIV/0!</v>
      </c>
    </row>
    <row r="63" spans="1:4" s="1" customFormat="1" ht="15.75" x14ac:dyDescent="0.25">
      <c r="A63" s="40" t="s">
        <v>200</v>
      </c>
      <c r="B63" s="59" t="e">
        <f>B39/B$42</f>
        <v>#DIV/0!</v>
      </c>
      <c r="C63" s="59" t="e">
        <f>C39/C$42</f>
        <v>#DIV/0!</v>
      </c>
      <c r="D63" s="59" t="e">
        <f>D39/D$42</f>
        <v>#DIV/0!</v>
      </c>
    </row>
    <row r="64" spans="1:4" s="5" customFormat="1" ht="15" x14ac:dyDescent="0.2"/>
    <row r="67" spans="2:4" s="5" customFormat="1" ht="15" x14ac:dyDescent="0.2">
      <c r="B67" s="11"/>
      <c r="C67" s="11"/>
      <c r="D67" s="11"/>
    </row>
    <row r="68" spans="2:4" s="5" customFormat="1" ht="15" x14ac:dyDescent="0.2">
      <c r="B68" s="11"/>
      <c r="C68" s="11"/>
      <c r="D68" s="11"/>
    </row>
    <row r="69" spans="2:4" s="5" customFormat="1" ht="15" x14ac:dyDescent="0.2">
      <c r="B69" s="11"/>
      <c r="C69" s="11"/>
      <c r="D69" s="11"/>
    </row>
    <row r="70" spans="2:4" s="5" customFormat="1" ht="15" x14ac:dyDescent="0.2">
      <c r="B70" s="11"/>
      <c r="C70" s="11"/>
      <c r="D70" s="11"/>
    </row>
    <row r="71" spans="2:4" s="5" customFormat="1" ht="15" x14ac:dyDescent="0.2">
      <c r="B71" s="11"/>
      <c r="C71" s="11"/>
      <c r="D71" s="11"/>
    </row>
    <row r="72" spans="2:4" s="5" customFormat="1" ht="15" x14ac:dyDescent="0.2">
      <c r="B72" s="11"/>
      <c r="C72" s="11"/>
      <c r="D72" s="11"/>
    </row>
    <row r="73" spans="2:4" s="5" customFormat="1" ht="15" x14ac:dyDescent="0.2">
      <c r="B73" s="11"/>
      <c r="C73" s="11"/>
      <c r="D73" s="11"/>
    </row>
    <row r="74" spans="2:4" s="5" customFormat="1" ht="15" x14ac:dyDescent="0.2">
      <c r="B74" s="11"/>
      <c r="C74" s="11"/>
      <c r="D74" s="11"/>
    </row>
    <row r="75" spans="2:4" s="5" customFormat="1" ht="15" x14ac:dyDescent="0.2">
      <c r="B75" s="11"/>
      <c r="C75" s="11"/>
      <c r="D75" s="11"/>
    </row>
    <row r="76" spans="2:4" s="5" customFormat="1" ht="15" x14ac:dyDescent="0.2">
      <c r="B76" s="11"/>
      <c r="C76" s="11"/>
      <c r="D76" s="11"/>
    </row>
    <row r="77" spans="2:4" s="5" customFormat="1" ht="15" x14ac:dyDescent="0.2">
      <c r="B77" s="11"/>
      <c r="C77" s="11"/>
      <c r="D77" s="11"/>
    </row>
    <row r="78" spans="2:4" s="5" customFormat="1" ht="15" x14ac:dyDescent="0.2">
      <c r="B78" s="11"/>
      <c r="C78" s="11"/>
      <c r="D78" s="11"/>
    </row>
    <row r="79" spans="2:4" s="5" customFormat="1" ht="15" x14ac:dyDescent="0.2">
      <c r="B79" s="11"/>
      <c r="C79" s="11"/>
      <c r="D79" s="11"/>
    </row>
    <row r="80" spans="2:4" s="5" customFormat="1" ht="15" x14ac:dyDescent="0.2">
      <c r="B80" s="11"/>
      <c r="C80" s="11"/>
      <c r="D80" s="11"/>
    </row>
  </sheetData>
  <mergeCells count="6">
    <mergeCell ref="A2:D2"/>
    <mergeCell ref="A3:D3"/>
    <mergeCell ref="F3:I3"/>
    <mergeCell ref="K3:M3"/>
    <mergeCell ref="F29:I29"/>
    <mergeCell ref="K29:M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O199"/>
  <sheetViews>
    <sheetView workbookViewId="0">
      <selection sqref="A1:E1"/>
    </sheetView>
  </sheetViews>
  <sheetFormatPr defaultColWidth="8.85546875" defaultRowHeight="15" x14ac:dyDescent="0.2"/>
  <cols>
    <col min="1" max="1" width="54.5703125" customWidth="1"/>
    <col min="2" max="2" width="71.42578125" style="196" customWidth="1"/>
    <col min="3" max="3" width="17.85546875" style="3" customWidth="1"/>
    <col min="4" max="4" width="15.42578125" style="3" customWidth="1"/>
    <col min="5" max="5" width="15.5703125" style="3" customWidth="1"/>
    <col min="6" max="7" width="9.140625"/>
    <col min="8" max="8" width="57.42578125" customWidth="1"/>
    <col min="9" max="11" width="12" customWidth="1"/>
  </cols>
  <sheetData>
    <row r="1" spans="1:11" ht="20.25" x14ac:dyDescent="0.3">
      <c r="A1" s="396" t="s">
        <v>64</v>
      </c>
      <c r="B1" s="396"/>
      <c r="C1" s="396"/>
      <c r="D1" s="396"/>
      <c r="E1" s="396"/>
      <c r="F1" s="15"/>
      <c r="G1" s="1"/>
    </row>
    <row r="2" spans="1:11" ht="19.5" x14ac:dyDescent="0.35">
      <c r="A2" s="398" t="s">
        <v>507</v>
      </c>
      <c r="B2" s="398"/>
      <c r="C2" s="398"/>
      <c r="D2" s="398"/>
      <c r="E2" s="398"/>
      <c r="F2" s="15"/>
      <c r="G2" s="1"/>
    </row>
    <row r="3" spans="1:11" ht="15.75" x14ac:dyDescent="0.25">
      <c r="A3" s="1"/>
      <c r="B3" s="193"/>
      <c r="C3" s="192"/>
      <c r="D3" s="192"/>
      <c r="E3" s="192"/>
      <c r="F3" s="15"/>
      <c r="G3" s="1"/>
    </row>
    <row r="4" spans="1:11" ht="20.25" x14ac:dyDescent="0.3">
      <c r="A4" s="396" t="s">
        <v>18</v>
      </c>
      <c r="B4" s="396"/>
      <c r="C4" s="396"/>
      <c r="D4" s="396"/>
      <c r="E4" s="396"/>
      <c r="F4" s="15"/>
      <c r="G4" s="1"/>
    </row>
    <row r="5" spans="1:11" ht="106.5" customHeight="1" x14ac:dyDescent="0.25">
      <c r="A5" s="397" t="s">
        <v>397</v>
      </c>
      <c r="B5" s="397"/>
      <c r="C5" s="397"/>
      <c r="D5" s="397"/>
      <c r="E5" s="397"/>
      <c r="F5" s="15"/>
      <c r="G5" s="1"/>
    </row>
    <row r="6" spans="1:11" ht="15.75" x14ac:dyDescent="0.25">
      <c r="A6" s="239"/>
      <c r="B6" s="240" t="s">
        <v>69</v>
      </c>
      <c r="C6" s="226" t="str">
        <f>C35</f>
        <v>N-2</v>
      </c>
      <c r="D6" s="226" t="str">
        <f>D35</f>
        <v>N-1</v>
      </c>
      <c r="E6" s="226" t="str">
        <f>E35</f>
        <v>N</v>
      </c>
      <c r="F6" s="15"/>
      <c r="G6" s="1"/>
    </row>
    <row r="7" spans="1:11" ht="15.75" x14ac:dyDescent="0.25">
      <c r="A7" s="228" t="s">
        <v>112</v>
      </c>
      <c r="B7" s="240" t="s">
        <v>113</v>
      </c>
      <c r="C7" s="229">
        <f>'Analiza financiara-extinsa'!B11-'Analiza financiara-extinsa'!B12-'Analiza financiara-extinsa'!B22</f>
        <v>0</v>
      </c>
      <c r="D7" s="229">
        <f>'Analiza financiara-extinsa'!C11-'Analiza financiara-extinsa'!C12-'Analiza financiara-extinsa'!C22</f>
        <v>0</v>
      </c>
      <c r="E7" s="229">
        <f>'Analiza financiara-extinsa'!D11-'Analiza financiara-extinsa'!D12-'Analiza financiara-extinsa'!D22</f>
        <v>0</v>
      </c>
      <c r="F7" s="15"/>
      <c r="G7" s="1"/>
    </row>
    <row r="8" spans="1:11" ht="15.75" x14ac:dyDescent="0.25">
      <c r="A8" s="228" t="s">
        <v>70</v>
      </c>
      <c r="B8" s="240" t="s">
        <v>234</v>
      </c>
      <c r="C8" s="229">
        <f>'1 Bilant'!B77+'1 Bilant'!B50-'1 Bilant'!B20</f>
        <v>0</v>
      </c>
      <c r="D8" s="229">
        <f>'1 Bilant'!C77+'1 Bilant'!C50-'1 Bilant'!C20</f>
        <v>0</v>
      </c>
      <c r="E8" s="229">
        <f>'1 Bilant'!D77+'1 Bilant'!D50-'1 Bilant'!D20</f>
        <v>0</v>
      </c>
      <c r="F8" s="15"/>
      <c r="G8" s="1"/>
    </row>
    <row r="9" spans="1:11" ht="15.75" x14ac:dyDescent="0.25">
      <c r="A9" s="241" t="s">
        <v>71</v>
      </c>
      <c r="B9" s="240" t="s">
        <v>72</v>
      </c>
      <c r="C9" s="229">
        <f>('Analiza financiara-extinsa'!B6-'Analiza financiara-extinsa'!B10)-('Analiza financiara-extinsa'!B12-'Analiza financiara-extinsa'!B16-'Analiza financiara-extinsa'!B17)</f>
        <v>0</v>
      </c>
      <c r="D9" s="229">
        <f>('Analiza financiara-extinsa'!C6-'Analiza financiara-extinsa'!C10)-('Analiza financiara-extinsa'!C12-'Analiza financiara-extinsa'!C16-'Analiza financiara-extinsa'!C17)</f>
        <v>0</v>
      </c>
      <c r="E9" s="229">
        <f>('Analiza financiara-extinsa'!D6-'Analiza financiara-extinsa'!D10)-('Analiza financiara-extinsa'!D12-'Analiza financiara-extinsa'!D16-'Analiza financiara-extinsa'!D17)</f>
        <v>0</v>
      </c>
      <c r="F9" s="15"/>
      <c r="G9" s="1"/>
    </row>
    <row r="10" spans="1:11" ht="15.75" x14ac:dyDescent="0.25">
      <c r="A10" s="241" t="s">
        <v>73</v>
      </c>
      <c r="B10" s="240" t="s">
        <v>76</v>
      </c>
      <c r="C10" s="229">
        <f>C8-C9</f>
        <v>0</v>
      </c>
      <c r="D10" s="229">
        <f>D8-D9</f>
        <v>0</v>
      </c>
      <c r="E10" s="229">
        <f>E8-E9</f>
        <v>0</v>
      </c>
      <c r="F10" s="15"/>
      <c r="G10" s="1"/>
    </row>
    <row r="11" spans="1:11" ht="15.75" x14ac:dyDescent="0.25">
      <c r="A11" s="241" t="s">
        <v>19</v>
      </c>
      <c r="B11" s="240" t="s">
        <v>396</v>
      </c>
      <c r="C11" s="229"/>
      <c r="D11" s="229">
        <f>D10-C10</f>
        <v>0</v>
      </c>
      <c r="E11" s="229">
        <f>E10-D10</f>
        <v>0</v>
      </c>
      <c r="F11" s="15"/>
      <c r="G11" s="1"/>
    </row>
    <row r="12" spans="1:11" ht="15.75" x14ac:dyDescent="0.25">
      <c r="A12" s="241" t="s">
        <v>77</v>
      </c>
      <c r="B12" s="240" t="s">
        <v>20</v>
      </c>
      <c r="C12" s="242" t="str">
        <f>IFERROR(C9/C8,"")</f>
        <v/>
      </c>
      <c r="D12" s="242" t="str">
        <f>IFERROR(D9/D8,"")</f>
        <v/>
      </c>
      <c r="E12" s="242" t="str">
        <f>IFERROR(E9/E8,"")</f>
        <v/>
      </c>
      <c r="F12" s="15"/>
      <c r="G12" s="1"/>
    </row>
    <row r="13" spans="1:11" ht="15.75" x14ac:dyDescent="0.25">
      <c r="A13" s="1"/>
      <c r="B13" s="193"/>
      <c r="C13" s="192"/>
      <c r="D13" s="192"/>
      <c r="E13" s="192"/>
      <c r="F13" s="15"/>
      <c r="G13" s="1"/>
    </row>
    <row r="14" spans="1:11" ht="20.25" x14ac:dyDescent="0.3">
      <c r="A14" s="396" t="s">
        <v>65</v>
      </c>
      <c r="B14" s="396"/>
      <c r="C14" s="396"/>
      <c r="D14" s="396"/>
      <c r="E14" s="396"/>
      <c r="F14" s="15"/>
      <c r="G14" s="1"/>
      <c r="H14" s="2"/>
      <c r="I14" s="9"/>
      <c r="J14" s="9"/>
      <c r="K14" s="9"/>
    </row>
    <row r="15" spans="1:11" ht="117" customHeight="1" x14ac:dyDescent="0.25">
      <c r="A15" s="397" t="s">
        <v>398</v>
      </c>
      <c r="B15" s="397"/>
      <c r="C15" s="397"/>
      <c r="D15" s="397"/>
      <c r="E15" s="397"/>
      <c r="F15" s="15"/>
      <c r="G15" s="1"/>
      <c r="H15" s="2"/>
      <c r="I15" s="9"/>
      <c r="J15" s="9"/>
      <c r="K15" s="9"/>
    </row>
    <row r="16" spans="1:11" ht="15.75" x14ac:dyDescent="0.25">
      <c r="A16" s="249"/>
      <c r="B16" s="240" t="s">
        <v>69</v>
      </c>
      <c r="C16" s="226" t="str">
        <f>C6</f>
        <v>N-2</v>
      </c>
      <c r="D16" s="226" t="str">
        <f>D6</f>
        <v>N-1</v>
      </c>
      <c r="E16" s="226" t="str">
        <f>E6</f>
        <v>N</v>
      </c>
      <c r="F16" s="15"/>
      <c r="G16" s="1"/>
      <c r="H16" s="2"/>
      <c r="I16" s="9"/>
      <c r="J16" s="9"/>
      <c r="K16" s="9"/>
    </row>
    <row r="17" spans="1:11" ht="15.75" x14ac:dyDescent="0.25">
      <c r="A17" s="241" t="str">
        <f>'2 Cont RP'!A15</f>
        <v xml:space="preserve">TOTAL VENITURI OPERAŢIONALE </v>
      </c>
      <c r="B17" s="240"/>
      <c r="C17" s="229">
        <f>'Analiza financiara-extinsa'!B31</f>
        <v>0</v>
      </c>
      <c r="D17" s="229">
        <f>'Analiza financiara-extinsa'!C31</f>
        <v>0</v>
      </c>
      <c r="E17" s="229">
        <f>'Analiza financiara-extinsa'!D31</f>
        <v>0</v>
      </c>
      <c r="F17" s="15"/>
      <c r="G17" s="1"/>
      <c r="H17" s="2"/>
      <c r="I17" s="9"/>
      <c r="J17" s="9"/>
      <c r="K17" s="9"/>
    </row>
    <row r="18" spans="1:11" ht="15.75" x14ac:dyDescent="0.25">
      <c r="A18" s="241" t="str">
        <f>'2 Cont RP'!A22</f>
        <v>TOTAL CHELTUIELI OPERAŢIONALE</v>
      </c>
      <c r="B18" s="240"/>
      <c r="C18" s="229">
        <f>'Analiza financiara-extinsa'!B32</f>
        <v>0</v>
      </c>
      <c r="D18" s="229">
        <f>'Analiza financiara-extinsa'!C32</f>
        <v>0</v>
      </c>
      <c r="E18" s="229">
        <f>'Analiza financiara-extinsa'!D32</f>
        <v>0</v>
      </c>
      <c r="F18" s="15"/>
      <c r="G18" s="1"/>
      <c r="H18" s="2"/>
      <c r="I18" s="9"/>
      <c r="J18" s="9"/>
      <c r="K18" s="9"/>
    </row>
    <row r="19" spans="1:11" s="87" customFormat="1" ht="15.75" x14ac:dyDescent="0.25">
      <c r="A19" s="249" t="str">
        <f>'2 Cont RP'!A23</f>
        <v xml:space="preserve">REZULTATUL DIN ACTIVITATEA OPERAŢIONALĂ </v>
      </c>
      <c r="B19" s="292" t="s">
        <v>235</v>
      </c>
      <c r="C19" s="222">
        <f>'Analiza financiara-extinsa'!B33</f>
        <v>0</v>
      </c>
      <c r="D19" s="222">
        <f>'Analiza financiara-extinsa'!C33</f>
        <v>0</v>
      </c>
      <c r="E19" s="222">
        <f>'Analiza financiara-extinsa'!D33</f>
        <v>0</v>
      </c>
      <c r="F19" s="38"/>
      <c r="G19" s="2"/>
      <c r="H19" s="2"/>
      <c r="I19" s="9"/>
      <c r="J19" s="9"/>
      <c r="K19" s="9"/>
    </row>
    <row r="20" spans="1:11" ht="15.75" x14ac:dyDescent="0.25">
      <c r="A20" s="241" t="str">
        <f>'2 Cont RP'!A26</f>
        <v>VENITURI FINANCIARE</v>
      </c>
      <c r="B20" s="240"/>
      <c r="C20" s="229">
        <f>'Analiza financiara-extinsa'!B34</f>
        <v>0</v>
      </c>
      <c r="D20" s="229">
        <f>'Analiza financiara-extinsa'!C34</f>
        <v>0</v>
      </c>
      <c r="E20" s="229">
        <f>'Analiza financiara-extinsa'!D34</f>
        <v>0</v>
      </c>
      <c r="F20" s="15"/>
      <c r="G20" s="1"/>
      <c r="H20" s="2"/>
      <c r="I20" s="9"/>
      <c r="J20" s="9"/>
      <c r="K20" s="9"/>
    </row>
    <row r="21" spans="1:11" ht="15.75" x14ac:dyDescent="0.25">
      <c r="A21" s="241" t="str">
        <f>'2 Cont RP'!A27</f>
        <v>CHELTUIELI FINANCIARE</v>
      </c>
      <c r="B21" s="240"/>
      <c r="C21" s="229">
        <f>'Analiza financiara-extinsa'!B35</f>
        <v>0</v>
      </c>
      <c r="D21" s="229">
        <f>'Analiza financiara-extinsa'!C35</f>
        <v>0</v>
      </c>
      <c r="E21" s="229">
        <f>'Analiza financiara-extinsa'!D35</f>
        <v>0</v>
      </c>
      <c r="F21" s="15"/>
      <c r="G21" s="1"/>
      <c r="H21" s="2"/>
      <c r="I21" s="9"/>
      <c r="J21" s="9"/>
      <c r="K21" s="9"/>
    </row>
    <row r="22" spans="1:11" s="87" customFormat="1" ht="15.75" x14ac:dyDescent="0.25">
      <c r="A22" s="249" t="str">
        <f>'2 Cont RP'!A28</f>
        <v>REZULTATUL DIN ACTIVITATEA FINANCIARĂ</v>
      </c>
      <c r="B22" s="292" t="s">
        <v>78</v>
      </c>
      <c r="C22" s="222">
        <f>'Analiza financiara-extinsa'!B36</f>
        <v>0</v>
      </c>
      <c r="D22" s="222">
        <f>'Analiza financiara-extinsa'!C36</f>
        <v>0</v>
      </c>
      <c r="E22" s="222">
        <f>'Analiza financiara-extinsa'!D36</f>
        <v>0</v>
      </c>
      <c r="F22" s="38"/>
      <c r="G22" s="2"/>
      <c r="H22" s="2"/>
      <c r="I22" s="9"/>
      <c r="J22" s="9"/>
      <c r="K22" s="9"/>
    </row>
    <row r="23" spans="1:11" s="87" customFormat="1" ht="31.5" x14ac:dyDescent="0.25">
      <c r="A23" s="249" t="str">
        <f>'2 Cont RP'!A31</f>
        <v xml:space="preserve">REZULTATUL DIN ACTIVITATEA CURENTĂ </v>
      </c>
      <c r="B23" s="292" t="s">
        <v>236</v>
      </c>
      <c r="C23" s="222">
        <f>'Analiza financiara-extinsa'!B37</f>
        <v>0</v>
      </c>
      <c r="D23" s="222">
        <f>'Analiza financiara-extinsa'!C37</f>
        <v>0</v>
      </c>
      <c r="E23" s="222">
        <f>'Analiza financiara-extinsa'!D37</f>
        <v>0</v>
      </c>
      <c r="F23" s="38"/>
      <c r="G23" s="2"/>
      <c r="H23" s="2"/>
      <c r="I23" s="9"/>
      <c r="J23" s="9"/>
      <c r="K23" s="9"/>
    </row>
    <row r="24" spans="1:11" ht="15.75" x14ac:dyDescent="0.25">
      <c r="A24" s="241" t="str">
        <f>'2 Cont RP'!A34</f>
        <v>VENITURI EXTRAORDINARE</v>
      </c>
      <c r="B24" s="240"/>
      <c r="C24" s="229">
        <f>'Analiza financiara-extinsa'!B38</f>
        <v>0</v>
      </c>
      <c r="D24" s="229">
        <f>'Analiza financiara-extinsa'!C38</f>
        <v>0</v>
      </c>
      <c r="E24" s="229">
        <f>'Analiza financiara-extinsa'!D38</f>
        <v>0</v>
      </c>
      <c r="F24" s="15"/>
      <c r="G24" s="1"/>
      <c r="H24" s="2"/>
      <c r="I24" s="9"/>
      <c r="J24" s="9"/>
      <c r="K24" s="9"/>
    </row>
    <row r="25" spans="1:11" ht="15.75" x14ac:dyDescent="0.25">
      <c r="A25" s="241" t="str">
        <f>'2 Cont RP'!A35</f>
        <v>CHELTUIELI  EXTRAORDINARE</v>
      </c>
      <c r="B25" s="240"/>
      <c r="C25" s="229">
        <f>'Analiza financiara-extinsa'!B39</f>
        <v>0</v>
      </c>
      <c r="D25" s="229">
        <f>'Analiza financiara-extinsa'!C39</f>
        <v>0</v>
      </c>
      <c r="E25" s="229">
        <f>'Analiza financiara-extinsa'!D39</f>
        <v>0</v>
      </c>
      <c r="F25" s="15"/>
      <c r="G25" s="1"/>
      <c r="H25" s="2"/>
      <c r="I25" s="9"/>
      <c r="J25" s="9"/>
      <c r="K25" s="9"/>
    </row>
    <row r="26" spans="1:11" s="87" customFormat="1" ht="15.75" x14ac:dyDescent="0.25">
      <c r="A26" s="249" t="str">
        <f>'2 Cont RP'!A36</f>
        <v xml:space="preserve">REZULTATUL DIN ACTIVITATEA EXTRAORDINARĂ </v>
      </c>
      <c r="B26" s="292" t="s">
        <v>79</v>
      </c>
      <c r="C26" s="222">
        <f>'Analiza financiara-extinsa'!B40</f>
        <v>0</v>
      </c>
      <c r="D26" s="222">
        <f>'Analiza financiara-extinsa'!C40</f>
        <v>0</v>
      </c>
      <c r="E26" s="222">
        <f>'Analiza financiara-extinsa'!D40</f>
        <v>0</v>
      </c>
      <c r="F26" s="38"/>
      <c r="G26" s="2"/>
      <c r="H26" s="2"/>
      <c r="I26" s="9"/>
      <c r="J26" s="9"/>
      <c r="K26" s="9"/>
    </row>
    <row r="27" spans="1:11" ht="15.75" x14ac:dyDescent="0.25">
      <c r="A27" s="241" t="str">
        <f>'2 Cont RP'!A39</f>
        <v>VENITURI TOTALE</v>
      </c>
      <c r="B27" s="240"/>
      <c r="C27" s="229">
        <f>'Analiza financiara-extinsa'!B41</f>
        <v>0</v>
      </c>
      <c r="D27" s="229">
        <f>'Analiza financiara-extinsa'!C41</f>
        <v>0</v>
      </c>
      <c r="E27" s="229">
        <f>'Analiza financiara-extinsa'!D41</f>
        <v>0</v>
      </c>
      <c r="F27" s="15"/>
      <c r="G27" s="1"/>
      <c r="H27" s="2"/>
      <c r="I27" s="9"/>
      <c r="J27" s="9"/>
      <c r="K27" s="9"/>
    </row>
    <row r="28" spans="1:11" ht="15.75" x14ac:dyDescent="0.25">
      <c r="A28" s="241" t="str">
        <f>'2 Cont RP'!A40</f>
        <v>CHELTUIELI TOTALE</v>
      </c>
      <c r="B28" s="240"/>
      <c r="C28" s="229">
        <f>'Analiza financiara-extinsa'!B42</f>
        <v>0</v>
      </c>
      <c r="D28" s="229">
        <f>'Analiza financiara-extinsa'!C42</f>
        <v>0</v>
      </c>
      <c r="E28" s="229">
        <f>'Analiza financiara-extinsa'!D42</f>
        <v>0</v>
      </c>
      <c r="F28" s="15"/>
      <c r="G28" s="1"/>
      <c r="H28" s="2"/>
      <c r="I28" s="9"/>
      <c r="J28" s="9"/>
      <c r="K28" s="9"/>
    </row>
    <row r="29" spans="1:11" s="87" customFormat="1" ht="15.75" x14ac:dyDescent="0.25">
      <c r="A29" s="249" t="str">
        <f>'2 Cont RP'!A41</f>
        <v xml:space="preserve">REZULTATUL PATRIMONIAL AL EXERCIŢIULUI </v>
      </c>
      <c r="B29" s="292" t="s">
        <v>237</v>
      </c>
      <c r="C29" s="222">
        <f>'Analiza financiara-extinsa'!B43</f>
        <v>0</v>
      </c>
      <c r="D29" s="222">
        <f>'Analiza financiara-extinsa'!C43</f>
        <v>0</v>
      </c>
      <c r="E29" s="222">
        <f>'Analiza financiara-extinsa'!D43</f>
        <v>0</v>
      </c>
      <c r="F29" s="38"/>
      <c r="G29" s="2"/>
      <c r="H29" s="2"/>
      <c r="I29" s="9"/>
      <c r="J29" s="9"/>
      <c r="K29" s="9"/>
    </row>
    <row r="30" spans="1:11" ht="15.75" x14ac:dyDescent="0.25">
      <c r="A30" s="1"/>
      <c r="B30" s="193"/>
      <c r="C30" s="192"/>
      <c r="D30" s="192"/>
      <c r="E30" s="192"/>
      <c r="F30" s="15"/>
      <c r="G30" s="1"/>
    </row>
    <row r="31" spans="1:11" ht="20.25" x14ac:dyDescent="0.3">
      <c r="A31" s="396" t="s">
        <v>16</v>
      </c>
      <c r="B31" s="396"/>
      <c r="C31" s="396"/>
      <c r="D31" s="396"/>
      <c r="E31" s="396"/>
      <c r="F31" s="15"/>
      <c r="G31" s="1"/>
      <c r="H31" s="2"/>
      <c r="I31" s="9"/>
      <c r="J31" s="9"/>
      <c r="K31" s="9"/>
    </row>
    <row r="32" spans="1:11" ht="15.75" x14ac:dyDescent="0.25">
      <c r="A32" s="3"/>
      <c r="B32" s="193"/>
      <c r="F32" s="15"/>
      <c r="G32" s="1"/>
    </row>
    <row r="33" spans="1:15" ht="19.5" x14ac:dyDescent="0.35">
      <c r="A33" s="21" t="s">
        <v>17</v>
      </c>
      <c r="B33" s="195"/>
      <c r="C33" s="1"/>
      <c r="D33" s="1"/>
      <c r="E33" s="1"/>
      <c r="F33" s="15"/>
      <c r="G33" s="1"/>
    </row>
    <row r="34" spans="1:15" ht="66.75" customHeight="1" x14ac:dyDescent="0.25">
      <c r="A34" s="397" t="s">
        <v>480</v>
      </c>
      <c r="B34" s="397"/>
      <c r="C34" s="397"/>
      <c r="D34" s="397"/>
      <c r="E34" s="397"/>
      <c r="F34" s="15"/>
      <c r="G34" s="1"/>
    </row>
    <row r="35" spans="1:15" ht="19.5" x14ac:dyDescent="0.35">
      <c r="A35" s="243"/>
      <c r="B35" s="240" t="s">
        <v>69</v>
      </c>
      <c r="C35" s="226" t="str">
        <f>'1 Bilant'!B9</f>
        <v>N-2</v>
      </c>
      <c r="D35" s="226" t="str">
        <f>'1 Bilant'!C9</f>
        <v>N-1</v>
      </c>
      <c r="E35" s="226" t="str">
        <f>'1 Bilant'!D9</f>
        <v>N</v>
      </c>
      <c r="F35" s="15"/>
      <c r="G35" s="1"/>
    </row>
    <row r="36" spans="1:15" ht="15.75" x14ac:dyDescent="0.25">
      <c r="A36" s="244" t="s">
        <v>238</v>
      </c>
      <c r="B36" s="240" t="s">
        <v>239</v>
      </c>
      <c r="C36" s="245" t="str">
        <f>IFERROR(C19/C$17,"")</f>
        <v/>
      </c>
      <c r="D36" s="245" t="str">
        <f t="shared" ref="D36:E36" si="0">IFERROR(D19/D$17,"")</f>
        <v/>
      </c>
      <c r="E36" s="245" t="str">
        <f t="shared" si="0"/>
        <v/>
      </c>
      <c r="F36" s="15"/>
      <c r="G36" s="1"/>
    </row>
    <row r="37" spans="1:15" ht="15.75" x14ac:dyDescent="0.25">
      <c r="A37" s="244" t="s">
        <v>74</v>
      </c>
      <c r="B37" s="240" t="s">
        <v>240</v>
      </c>
      <c r="C37" s="245" t="str">
        <f>IFERROR(C22/C$17,"")</f>
        <v/>
      </c>
      <c r="D37" s="245" t="str">
        <f t="shared" ref="D37:E37" si="1">IFERROR(D22/D$17,"")</f>
        <v/>
      </c>
      <c r="E37" s="245" t="str">
        <f t="shared" si="1"/>
        <v/>
      </c>
      <c r="F37" s="15"/>
      <c r="G37" s="1"/>
    </row>
    <row r="38" spans="1:15" ht="15.75" x14ac:dyDescent="0.25">
      <c r="A38" s="244" t="s">
        <v>241</v>
      </c>
      <c r="B38" s="240" t="s">
        <v>242</v>
      </c>
      <c r="C38" s="245" t="str">
        <f>IFERROR(C23/C$17,"")</f>
        <v/>
      </c>
      <c r="D38" s="245" t="str">
        <f t="shared" ref="D38:E38" si="2">IFERROR(D23/D$17,"")</f>
        <v/>
      </c>
      <c r="E38" s="245" t="str">
        <f t="shared" si="2"/>
        <v/>
      </c>
      <c r="F38" s="15"/>
      <c r="G38" s="1"/>
    </row>
    <row r="39" spans="1:15" ht="15.75" x14ac:dyDescent="0.25">
      <c r="A39" s="244" t="s">
        <v>75</v>
      </c>
      <c r="B39" s="240" t="s">
        <v>243</v>
      </c>
      <c r="C39" s="245" t="str">
        <f>IFERROR(C26/C$17,"")</f>
        <v/>
      </c>
      <c r="D39" s="245" t="str">
        <f t="shared" ref="D39:E39" si="3">IFERROR(D26/D$17,"")</f>
        <v/>
      </c>
      <c r="E39" s="245" t="str">
        <f t="shared" si="3"/>
        <v/>
      </c>
      <c r="F39" s="15"/>
      <c r="G39" s="1"/>
    </row>
    <row r="40" spans="1:15" ht="15.75" x14ac:dyDescent="0.25">
      <c r="A40" s="244" t="s">
        <v>244</v>
      </c>
      <c r="B40" s="240" t="s">
        <v>245</v>
      </c>
      <c r="C40" s="245" t="str">
        <f>IFERROR(C29/C$17,"")</f>
        <v/>
      </c>
      <c r="D40" s="245" t="str">
        <f t="shared" ref="D40:E40" si="4">IFERROR(D29/D$17,"")</f>
        <v/>
      </c>
      <c r="E40" s="245" t="str">
        <f t="shared" si="4"/>
        <v/>
      </c>
      <c r="F40" s="15"/>
      <c r="G40" s="1"/>
    </row>
    <row r="41" spans="1:15" ht="15.75" x14ac:dyDescent="0.25">
      <c r="B41" s="193"/>
      <c r="C41" s="14"/>
      <c r="D41" s="14"/>
      <c r="E41" s="14"/>
      <c r="F41" s="15"/>
      <c r="G41" s="1"/>
    </row>
    <row r="42" spans="1:15" s="5" customFormat="1" ht="15.75" x14ac:dyDescent="0.25">
      <c r="B42" s="196"/>
      <c r="F42" s="1"/>
      <c r="G42" s="1"/>
      <c r="L42" s="1"/>
      <c r="M42" s="1"/>
      <c r="N42" s="1"/>
      <c r="O42" s="1"/>
    </row>
    <row r="43" spans="1:15" s="5" customFormat="1" ht="15.75" hidden="1" x14ac:dyDescent="0.25">
      <c r="A43" s="2" t="s">
        <v>246</v>
      </c>
      <c r="B43" s="193"/>
      <c r="C43" s="3"/>
      <c r="D43" s="3"/>
      <c r="E43" s="3"/>
      <c r="F43" s="1"/>
      <c r="G43" s="1"/>
      <c r="H43" s="1"/>
      <c r="I43" s="1"/>
      <c r="J43" s="1"/>
      <c r="K43" s="1"/>
      <c r="L43" s="1"/>
    </row>
    <row r="44" spans="1:15" s="5" customFormat="1" ht="15.75" hidden="1" x14ac:dyDescent="0.25">
      <c r="A44" s="1" t="s">
        <v>23</v>
      </c>
      <c r="B44" s="193" t="s">
        <v>247</v>
      </c>
      <c r="C44" s="14" t="str">
        <f>IFERROR('1 Bilant'!B44/'2 Cont RP'!B15,"")</f>
        <v/>
      </c>
      <c r="D44" s="14" t="str">
        <f>IFERROR('1 Bilant'!C44/'2 Cont RP'!C15,"")</f>
        <v/>
      </c>
      <c r="E44" s="14" t="str">
        <f>IFERROR('1 Bilant'!D44/'2 Cont RP'!D15,"")</f>
        <v/>
      </c>
      <c r="F44" s="1"/>
      <c r="G44" s="1"/>
      <c r="H44" s="1"/>
      <c r="I44" s="1"/>
      <c r="J44" s="1"/>
      <c r="K44" s="1"/>
      <c r="L44" s="1"/>
    </row>
    <row r="45" spans="1:15" s="5" customFormat="1" ht="15.75" hidden="1" x14ac:dyDescent="0.25">
      <c r="A45" s="1" t="s">
        <v>248</v>
      </c>
      <c r="B45" s="193" t="s">
        <v>249</v>
      </c>
      <c r="C45" s="14" t="str">
        <f>IFERROR('1 Bilant'!B20/'2 Cont RP'!B15,"")</f>
        <v/>
      </c>
      <c r="D45" s="14" t="str">
        <f>IFERROR('1 Bilant'!C20/'2 Cont RP'!C15,"")</f>
        <v/>
      </c>
      <c r="E45" s="14" t="str">
        <f>IFERROR('1 Bilant'!D20/'2 Cont RP'!D15,"")</f>
        <v/>
      </c>
      <c r="F45" s="1"/>
      <c r="G45" s="1"/>
      <c r="H45" s="1"/>
      <c r="I45" s="1"/>
      <c r="J45" s="1"/>
      <c r="K45" s="1"/>
      <c r="L45" s="1"/>
    </row>
    <row r="46" spans="1:15" s="5" customFormat="1" ht="15.75" hidden="1" x14ac:dyDescent="0.25">
      <c r="A46" s="1" t="s">
        <v>24</v>
      </c>
      <c r="B46" s="193" t="s">
        <v>250</v>
      </c>
      <c r="C46" s="14" t="str">
        <f>IFERROR('1 Bilant'!B43/'2 Cont RP'!B15,"")</f>
        <v/>
      </c>
      <c r="D46" s="14" t="str">
        <f>IFERROR('1 Bilant'!C43/'2 Cont RP'!C15,"")</f>
        <v/>
      </c>
      <c r="E46" s="14" t="str">
        <f>IFERROR('1 Bilant'!D43/'2 Cont RP'!D15,"")</f>
        <v/>
      </c>
      <c r="F46" s="1"/>
      <c r="G46" s="1"/>
      <c r="H46" s="1"/>
      <c r="I46" s="1"/>
      <c r="J46" s="1"/>
      <c r="K46" s="1"/>
      <c r="L46" s="1"/>
    </row>
    <row r="47" spans="1:15" s="5" customFormat="1" ht="15.75" hidden="1" x14ac:dyDescent="0.25">
      <c r="A47" s="1" t="s">
        <v>25</v>
      </c>
      <c r="B47" s="193" t="s">
        <v>251</v>
      </c>
      <c r="C47" s="14" t="str">
        <f>IFERROR('1 Bilant'!B22/'2 Cont RP'!B15,"")</f>
        <v/>
      </c>
      <c r="D47" s="14" t="str">
        <f>IFERROR('1 Bilant'!C22/'2 Cont RP'!C15,"")</f>
        <v/>
      </c>
      <c r="E47" s="14" t="str">
        <f>IFERROR('1 Bilant'!D22/'2 Cont RP'!D15,"")</f>
        <v/>
      </c>
      <c r="F47" s="1"/>
      <c r="G47" s="1"/>
      <c r="H47" s="1"/>
      <c r="I47" s="1"/>
      <c r="J47" s="1"/>
      <c r="K47" s="1"/>
      <c r="L47" s="1"/>
    </row>
    <row r="48" spans="1:15" s="5" customFormat="1" ht="15.75" hidden="1" x14ac:dyDescent="0.25">
      <c r="A48" s="1" t="s">
        <v>26</v>
      </c>
      <c r="B48" s="193" t="s">
        <v>252</v>
      </c>
      <c r="C48" s="14" t="str">
        <f>IFERROR('1 Bilant'!B23/'2 Cont RP'!B15,"")</f>
        <v/>
      </c>
      <c r="D48" s="14" t="str">
        <f>IFERROR('1 Bilant'!C23/'2 Cont RP'!C15,"")</f>
        <v/>
      </c>
      <c r="E48" s="14" t="str">
        <f>IFERROR('1 Bilant'!D23/'2 Cont RP'!D15,"")</f>
        <v/>
      </c>
      <c r="F48" s="1"/>
      <c r="G48" s="1"/>
      <c r="H48" s="1"/>
      <c r="I48" s="1"/>
      <c r="J48" s="1"/>
      <c r="K48" s="1"/>
      <c r="L48" s="1"/>
    </row>
    <row r="49" spans="1:12" s="5" customFormat="1" ht="15.75" hidden="1" x14ac:dyDescent="0.25">
      <c r="A49" s="1" t="s">
        <v>27</v>
      </c>
      <c r="B49" s="193" t="s">
        <v>253</v>
      </c>
      <c r="C49" s="14" t="str">
        <f>IFERROR('1 Bilant'!B52/'2 Cont RP'!B15,"")</f>
        <v/>
      </c>
      <c r="D49" s="14" t="str">
        <f>IFERROR('1 Bilant'!C52/'2 Cont RP'!C15,"")</f>
        <v/>
      </c>
      <c r="E49" s="14" t="str">
        <f>IFERROR('1 Bilant'!D52/'2 Cont RP'!D15,"")</f>
        <v/>
      </c>
      <c r="F49" s="1"/>
      <c r="G49" s="1"/>
      <c r="H49" s="1"/>
      <c r="I49" s="1"/>
      <c r="J49" s="1"/>
      <c r="K49" s="1"/>
      <c r="L49" s="1"/>
    </row>
    <row r="50" spans="1:12" s="5" customFormat="1" ht="15.75" hidden="1" x14ac:dyDescent="0.25">
      <c r="A50" s="40" t="s">
        <v>28</v>
      </c>
      <c r="B50" s="194" t="s">
        <v>254</v>
      </c>
      <c r="C50" s="54" t="str">
        <f>IFERROR('Analiza financiara-extinsa'!B10/'2 Cont RP'!B15,"")</f>
        <v/>
      </c>
      <c r="D50" s="54" t="str">
        <f>IFERROR('Analiza financiara-extinsa'!C10/'2 Cont RP'!C15,"")</f>
        <v/>
      </c>
      <c r="E50" s="54" t="str">
        <f>IFERROR('Analiza financiara-extinsa'!D10/'2 Cont RP'!D15,"")</f>
        <v/>
      </c>
      <c r="F50" s="1"/>
      <c r="G50" s="1"/>
      <c r="H50" s="1"/>
      <c r="I50" s="1"/>
      <c r="J50" s="1"/>
      <c r="K50" s="1"/>
      <c r="L50" s="1"/>
    </row>
    <row r="51" spans="1:12" s="5" customFormat="1" ht="15.75" x14ac:dyDescent="0.25">
      <c r="B51" s="196"/>
      <c r="F51" s="1"/>
      <c r="G51" s="1"/>
      <c r="H51" s="1"/>
      <c r="I51" s="1"/>
      <c r="J51" s="1"/>
      <c r="K51" s="1"/>
      <c r="L51" s="1"/>
    </row>
    <row r="52" spans="1:12" ht="20.25" x14ac:dyDescent="0.3">
      <c r="A52" s="396" t="s">
        <v>21</v>
      </c>
      <c r="B52" s="396"/>
      <c r="C52" s="396"/>
      <c r="D52" s="396"/>
      <c r="E52" s="396"/>
      <c r="F52" s="3"/>
      <c r="G52" s="3"/>
      <c r="H52" s="3"/>
      <c r="I52" s="3"/>
      <c r="J52" s="3"/>
      <c r="K52" s="3"/>
      <c r="L52" s="3"/>
    </row>
    <row r="53" spans="1:12" ht="47.25" customHeight="1" x14ac:dyDescent="0.2">
      <c r="A53" s="397" t="s">
        <v>399</v>
      </c>
      <c r="B53" s="397"/>
      <c r="C53" s="397"/>
      <c r="D53" s="397"/>
      <c r="E53" s="397"/>
      <c r="F53" s="3"/>
      <c r="G53" s="3"/>
      <c r="H53" s="3"/>
      <c r="I53" s="3"/>
      <c r="J53" s="3"/>
      <c r="K53" s="3"/>
      <c r="L53" s="3"/>
    </row>
    <row r="54" spans="1:12" ht="15.75" x14ac:dyDescent="0.25">
      <c r="A54" s="246"/>
      <c r="B54" s="240" t="s">
        <v>69</v>
      </c>
      <c r="C54" s="226" t="str">
        <f>C6</f>
        <v>N-2</v>
      </c>
      <c r="D54" s="226" t="str">
        <f>D6</f>
        <v>N-1</v>
      </c>
      <c r="E54" s="226" t="str">
        <f>E6</f>
        <v>N</v>
      </c>
      <c r="F54" s="203"/>
      <c r="G54" s="3"/>
      <c r="H54" s="3"/>
      <c r="I54" s="3"/>
      <c r="J54" s="3"/>
      <c r="K54" s="3"/>
      <c r="L54" s="3"/>
    </row>
    <row r="55" spans="1:12" ht="15.75" x14ac:dyDescent="0.25">
      <c r="A55" s="241" t="s">
        <v>83</v>
      </c>
      <c r="B55" s="240" t="s">
        <v>80</v>
      </c>
      <c r="C55" s="247" t="str">
        <f>IFERROR('1 Bilant'!B43/'1 Bilant'!B68,"")</f>
        <v/>
      </c>
      <c r="D55" s="247" t="str">
        <f>IFERROR('1 Bilant'!C43/'1 Bilant'!C68,"")</f>
        <v/>
      </c>
      <c r="E55" s="247" t="str">
        <f>IFERROR('1 Bilant'!D43/'1 Bilant'!D68,"")</f>
        <v/>
      </c>
      <c r="F55" s="204"/>
      <c r="G55" s="3"/>
      <c r="H55" s="3"/>
      <c r="I55" s="3"/>
      <c r="J55" s="3"/>
      <c r="K55" s="3"/>
      <c r="L55" s="3"/>
    </row>
    <row r="56" spans="1:12" ht="15.75" x14ac:dyDescent="0.25">
      <c r="A56" s="241" t="s">
        <v>84</v>
      </c>
      <c r="B56" s="240" t="s">
        <v>81</v>
      </c>
      <c r="C56" s="247" t="str">
        <f>IFERROR(('1 Bilant'!B43-'1 Bilant'!B22)/'1 Bilant'!B68,"")</f>
        <v/>
      </c>
      <c r="D56" s="247" t="str">
        <f>IFERROR(('1 Bilant'!C43-'1 Bilant'!C22)/'1 Bilant'!C68,"")</f>
        <v/>
      </c>
      <c r="E56" s="247" t="str">
        <f>IFERROR(('1 Bilant'!D43-'1 Bilant'!D22)/'1 Bilant'!D68,"")</f>
        <v/>
      </c>
      <c r="F56" s="3"/>
      <c r="G56" s="3"/>
      <c r="H56" s="3"/>
      <c r="I56" s="3"/>
      <c r="J56" s="3"/>
      <c r="K56" s="3"/>
      <c r="L56" s="3"/>
    </row>
    <row r="57" spans="1:12" ht="15.75" x14ac:dyDescent="0.25">
      <c r="A57" s="241" t="s">
        <v>255</v>
      </c>
      <c r="B57" s="240" t="s">
        <v>82</v>
      </c>
      <c r="C57" s="247" t="str">
        <f>IFERROR('Analiza financiara-extinsa'!B10/'Analiza financiara-extinsa'!B12,"")</f>
        <v/>
      </c>
      <c r="D57" s="247" t="str">
        <f>IFERROR('Analiza financiara-extinsa'!C10/'Analiza financiara-extinsa'!C12,"")</f>
        <v/>
      </c>
      <c r="E57" s="247" t="str">
        <f>IFERROR('Analiza financiara-extinsa'!D10/'Analiza financiara-extinsa'!D12,"")</f>
        <v/>
      </c>
      <c r="F57" s="3"/>
      <c r="G57" s="3"/>
      <c r="H57" s="3"/>
      <c r="I57" s="3"/>
      <c r="J57" s="3"/>
      <c r="K57" s="3"/>
      <c r="L57" s="3"/>
    </row>
    <row r="58" spans="1:12" ht="15.75" x14ac:dyDescent="0.25">
      <c r="A58" s="5"/>
      <c r="C58" s="1"/>
      <c r="D58" s="1"/>
      <c r="E58" s="1"/>
      <c r="F58" s="3"/>
      <c r="G58" s="3"/>
      <c r="H58" s="3"/>
      <c r="I58" s="3"/>
      <c r="J58" s="3"/>
      <c r="K58" s="3"/>
      <c r="L58" s="3"/>
    </row>
    <row r="59" spans="1:12" ht="20.25" x14ac:dyDescent="0.3">
      <c r="A59" s="396" t="s">
        <v>66</v>
      </c>
      <c r="B59" s="396"/>
      <c r="C59" s="396"/>
      <c r="D59" s="396"/>
      <c r="E59" s="396"/>
      <c r="F59" s="3"/>
      <c r="G59" s="3"/>
      <c r="H59" s="3"/>
      <c r="I59" s="3"/>
      <c r="J59" s="3"/>
      <c r="K59" s="3"/>
      <c r="L59" s="3"/>
    </row>
    <row r="60" spans="1:12" ht="74.25" customHeight="1" x14ac:dyDescent="0.2">
      <c r="A60" s="397" t="s">
        <v>400</v>
      </c>
      <c r="B60" s="397"/>
      <c r="C60" s="397"/>
      <c r="D60" s="397"/>
      <c r="E60" s="397"/>
      <c r="F60" s="3"/>
      <c r="G60" s="3"/>
      <c r="H60" s="3"/>
      <c r="I60" s="3"/>
      <c r="J60" s="3"/>
      <c r="K60" s="3"/>
      <c r="L60" s="3"/>
    </row>
    <row r="61" spans="1:12" ht="15.75" x14ac:dyDescent="0.25">
      <c r="A61" s="246"/>
      <c r="B61" s="240" t="s">
        <v>69</v>
      </c>
      <c r="C61" s="226" t="str">
        <f>C54</f>
        <v>N-2</v>
      </c>
      <c r="D61" s="226" t="str">
        <f>D54</f>
        <v>N-1</v>
      </c>
      <c r="E61" s="226" t="str">
        <f>E54</f>
        <v>N</v>
      </c>
      <c r="F61" s="3"/>
      <c r="G61" s="3"/>
      <c r="H61" s="3"/>
      <c r="I61" s="3"/>
      <c r="J61" s="3"/>
      <c r="K61" s="3"/>
      <c r="L61" s="3"/>
    </row>
    <row r="62" spans="1:12" ht="15.75" x14ac:dyDescent="0.25">
      <c r="A62" s="241" t="s">
        <v>88</v>
      </c>
      <c r="B62" s="240" t="s">
        <v>90</v>
      </c>
      <c r="C62" s="245" t="str">
        <f>IFERROR('1 Bilant'!B77/'1 Bilant'!B44,"")</f>
        <v/>
      </c>
      <c r="D62" s="245" t="str">
        <f>IFERROR('1 Bilant'!C77/'1 Bilant'!C44,"")</f>
        <v/>
      </c>
      <c r="E62" s="245" t="str">
        <f>IFERROR('1 Bilant'!D77/'1 Bilant'!D44,"")</f>
        <v/>
      </c>
      <c r="F62" s="3"/>
      <c r="G62" s="3"/>
      <c r="H62" s="3"/>
      <c r="I62" s="3"/>
      <c r="J62" s="3"/>
      <c r="K62" s="3"/>
      <c r="L62" s="3"/>
    </row>
    <row r="63" spans="1:12" ht="15.75" x14ac:dyDescent="0.25">
      <c r="A63" s="241" t="s">
        <v>89</v>
      </c>
      <c r="B63" s="240" t="s">
        <v>256</v>
      </c>
      <c r="C63" s="248" t="str">
        <f>IFERROR('1 Bilant'!B50/'1 Bilant'!B77,"")</f>
        <v/>
      </c>
      <c r="D63" s="248" t="str">
        <f>IFERROR('1 Bilant'!C50/'1 Bilant'!C77,"")</f>
        <v/>
      </c>
      <c r="E63" s="248" t="str">
        <f>IFERROR('1 Bilant'!D50/'1 Bilant'!D77,"")</f>
        <v/>
      </c>
      <c r="F63" s="3"/>
      <c r="G63" s="3"/>
      <c r="H63" s="3"/>
      <c r="I63" s="3"/>
      <c r="J63" s="3"/>
      <c r="K63" s="3"/>
      <c r="L63" s="3"/>
    </row>
    <row r="64" spans="1:12" ht="15.75" x14ac:dyDescent="0.25">
      <c r="A64" s="241" t="s">
        <v>87</v>
      </c>
      <c r="B64" s="240" t="s">
        <v>257</v>
      </c>
      <c r="C64" s="245" t="str">
        <f>IFERROR('1 Bilant'!B50/'1 Bilant'!B44,"")</f>
        <v/>
      </c>
      <c r="D64" s="245" t="str">
        <f>IFERROR('1 Bilant'!C50/'1 Bilant'!C44,"")</f>
        <v/>
      </c>
      <c r="E64" s="245" t="str">
        <f>IFERROR('1 Bilant'!D50/'1 Bilant'!D44,"")</f>
        <v/>
      </c>
      <c r="F64" s="3"/>
      <c r="G64" s="3"/>
      <c r="H64" s="3"/>
      <c r="I64" s="3"/>
      <c r="J64" s="3"/>
      <c r="K64" s="3"/>
      <c r="L64" s="3"/>
    </row>
    <row r="65" spans="1:12" ht="15.75" x14ac:dyDescent="0.25">
      <c r="A65" s="241" t="s">
        <v>86</v>
      </c>
      <c r="B65" s="240" t="s">
        <v>258</v>
      </c>
      <c r="C65" s="245" t="str">
        <f>IFERROR('1 Bilant'!B68/'1 Bilant'!B44,"")</f>
        <v/>
      </c>
      <c r="D65" s="245" t="str">
        <f>IFERROR('1 Bilant'!C68/'1 Bilant'!C44,"")</f>
        <v/>
      </c>
      <c r="E65" s="245" t="str">
        <f>IFERROR('1 Bilant'!D68/'1 Bilant'!D44,"")</f>
        <v/>
      </c>
      <c r="F65" s="3"/>
      <c r="G65" s="3"/>
      <c r="H65" s="3"/>
      <c r="I65" s="3"/>
      <c r="J65" s="3"/>
      <c r="K65" s="3"/>
      <c r="L65" s="3"/>
    </row>
    <row r="66" spans="1:12" ht="15.75" x14ac:dyDescent="0.25">
      <c r="A66" s="241" t="s">
        <v>85</v>
      </c>
      <c r="B66" s="240" t="s">
        <v>91</v>
      </c>
      <c r="C66" s="245" t="str">
        <f>IFERROR(('Analiza financiara-extinsa'!B12+'Analiza financiara-extinsa'!B22)/'Analiza financiara-extinsa'!B11,"")</f>
        <v/>
      </c>
      <c r="D66" s="245" t="str">
        <f>IFERROR(('Analiza financiara-extinsa'!C12+'Analiza financiara-extinsa'!C22)/'Analiza financiara-extinsa'!C11,"")</f>
        <v/>
      </c>
      <c r="E66" s="245" t="str">
        <f>IFERROR(('Analiza financiara-extinsa'!D12+'Analiza financiara-extinsa'!D22)/'Analiza financiara-extinsa'!D11,"")</f>
        <v/>
      </c>
      <c r="F66" s="3"/>
      <c r="G66" s="3"/>
      <c r="H66" s="3"/>
      <c r="I66" s="3"/>
      <c r="J66" s="3"/>
      <c r="K66" s="3"/>
      <c r="L66" s="3"/>
    </row>
    <row r="67" spans="1:12" ht="15.75" x14ac:dyDescent="0.2">
      <c r="A67" s="3"/>
      <c r="B67" s="193"/>
      <c r="F67" s="3"/>
      <c r="G67" s="3"/>
      <c r="H67" s="3"/>
      <c r="I67" s="3"/>
      <c r="J67" s="3"/>
      <c r="K67" s="3"/>
      <c r="L67" s="3"/>
    </row>
    <row r="68" spans="1:12" ht="20.25" x14ac:dyDescent="0.3">
      <c r="A68" s="396" t="s">
        <v>401</v>
      </c>
      <c r="B68" s="396"/>
      <c r="C68" s="396"/>
      <c r="D68" s="396"/>
      <c r="E68" s="396"/>
      <c r="F68" s="3"/>
      <c r="G68" s="3"/>
      <c r="H68" s="3"/>
      <c r="I68" s="3"/>
      <c r="J68" s="3"/>
      <c r="K68" s="3"/>
      <c r="L68" s="3"/>
    </row>
    <row r="69" spans="1:12" ht="153.75" customHeight="1" x14ac:dyDescent="0.2">
      <c r="A69" s="397" t="s">
        <v>481</v>
      </c>
      <c r="B69" s="397"/>
      <c r="C69" s="397"/>
      <c r="D69" s="397"/>
      <c r="E69" s="397"/>
      <c r="F69" s="3"/>
      <c r="G69" s="3"/>
      <c r="H69" s="3"/>
      <c r="I69" s="3"/>
      <c r="J69" s="3"/>
      <c r="K69" s="3"/>
      <c r="L69" s="3"/>
    </row>
    <row r="70" spans="1:12" s="1" customFormat="1" ht="15.75" x14ac:dyDescent="0.25">
      <c r="A70" s="249" t="s">
        <v>417</v>
      </c>
      <c r="B70" s="240" t="s">
        <v>69</v>
      </c>
      <c r="C70" s="226" t="str">
        <f>C61</f>
        <v>N-2</v>
      </c>
      <c r="D70" s="226" t="str">
        <f t="shared" ref="D70:E70" si="5">D61</f>
        <v>N-1</v>
      </c>
      <c r="E70" s="226" t="str">
        <f t="shared" si="5"/>
        <v>N</v>
      </c>
    </row>
    <row r="71" spans="1:12" s="1" customFormat="1" ht="15.75" x14ac:dyDescent="0.25">
      <c r="A71" s="241" t="s">
        <v>403</v>
      </c>
      <c r="B71" s="240" t="s">
        <v>402</v>
      </c>
      <c r="C71" s="245" t="str">
        <f>IFERROR('2 Cont RP'!B50/'2 Cont RP'!B49,"")</f>
        <v/>
      </c>
      <c r="D71" s="245" t="str">
        <f>IFERROR('2 Cont RP'!C50/'2 Cont RP'!C49,"")</f>
        <v/>
      </c>
      <c r="E71" s="245" t="str">
        <f>IFERROR('2 Cont RP'!D50/'2 Cont RP'!D49,"")</f>
        <v/>
      </c>
    </row>
    <row r="72" spans="1:12" s="1" customFormat="1" ht="15.75" x14ac:dyDescent="0.25">
      <c r="A72" s="241" t="s">
        <v>404</v>
      </c>
      <c r="B72" s="240" t="s">
        <v>405</v>
      </c>
      <c r="C72" s="245" t="str">
        <f>IFERROR('2 Cont RP'!B52/'2 Cont RP'!B51,"")</f>
        <v/>
      </c>
      <c r="D72" s="245" t="str">
        <f>IFERROR('2 Cont RP'!C52/'2 Cont RP'!C51,"")</f>
        <v/>
      </c>
      <c r="E72" s="245" t="str">
        <f>IFERROR('2 Cont RP'!D52/'2 Cont RP'!D51,"")</f>
        <v/>
      </c>
    </row>
    <row r="73" spans="1:12" s="1" customFormat="1" ht="31.5" x14ac:dyDescent="0.25">
      <c r="A73" s="250" t="s">
        <v>406</v>
      </c>
      <c r="B73" s="240" t="s">
        <v>407</v>
      </c>
      <c r="C73" s="245" t="str">
        <f>IFERROR('2 Cont RP'!B57/'2 Cont RP'!B50,"")</f>
        <v/>
      </c>
      <c r="D73" s="245" t="str">
        <f>IFERROR('2 Cont RP'!C57/'2 Cont RP'!C50,"")</f>
        <v/>
      </c>
      <c r="E73" s="245" t="str">
        <f>IFERROR('2 Cont RP'!D57/'2 Cont RP'!D50,"")</f>
        <v/>
      </c>
      <c r="H73" s="293"/>
      <c r="I73" s="294"/>
      <c r="J73" s="294"/>
      <c r="K73" s="295"/>
      <c r="L73" s="294"/>
    </row>
    <row r="74" spans="1:12" s="1" customFormat="1" ht="15.75" x14ac:dyDescent="0.25">
      <c r="A74" s="250" t="s">
        <v>476</v>
      </c>
      <c r="B74" s="240" t="s">
        <v>408</v>
      </c>
      <c r="C74" s="245" t="str">
        <f>IFERROR('2 Cont RP'!B52/'2 Cont RP'!B50,"")</f>
        <v/>
      </c>
      <c r="D74" s="245"/>
      <c r="E74" s="245" t="str">
        <f>IFERROR('2 Cont RP'!D52/'2 Cont RP'!D50,"")</f>
        <v/>
      </c>
      <c r="H74" s="399"/>
      <c r="I74" s="399"/>
      <c r="J74" s="399"/>
      <c r="K74" s="399"/>
      <c r="L74" s="399"/>
    </row>
    <row r="75" spans="1:12" s="1" customFormat="1" ht="31.5" x14ac:dyDescent="0.25">
      <c r="A75" s="250" t="s">
        <v>409</v>
      </c>
      <c r="B75" s="240" t="s">
        <v>410</v>
      </c>
      <c r="C75" s="245" t="str">
        <f>IFERROR('2 Cont RP'!B57/'2 Cont RP'!B61,"")</f>
        <v/>
      </c>
      <c r="D75" s="245" t="str">
        <f>IFERROR('2 Cont RP'!C57/'2 Cont RP'!C61,"")</f>
        <v/>
      </c>
      <c r="E75" s="245" t="str">
        <f>IFERROR('2 Cont RP'!D57/'2 Cont RP'!D61,"")</f>
        <v/>
      </c>
    </row>
    <row r="76" spans="1:12" s="1" customFormat="1" ht="15.75" x14ac:dyDescent="0.25">
      <c r="A76" s="250" t="s">
        <v>493</v>
      </c>
      <c r="B76" s="251" t="s">
        <v>494</v>
      </c>
      <c r="C76" s="245" t="str">
        <f>IFERROR('2 Cont RP'!B59/'2 Cont RP'!B58,"")</f>
        <v/>
      </c>
      <c r="D76" s="245" t="str">
        <f>IFERROR('2 Cont RP'!C59/'2 Cont RP'!C58,"")</f>
        <v/>
      </c>
      <c r="E76" s="245" t="str">
        <f>IFERROR('2 Cont RP'!D59/'2 Cont RP'!D58,"")</f>
        <v/>
      </c>
    </row>
    <row r="77" spans="1:12" s="1" customFormat="1" ht="15.75" x14ac:dyDescent="0.25">
      <c r="A77" s="250" t="s">
        <v>411</v>
      </c>
      <c r="B77" s="240" t="s">
        <v>412</v>
      </c>
      <c r="C77" s="245" t="str">
        <f>IFERROR('2 Cont RP'!B62/'2 Cont RP'!B63,"")</f>
        <v/>
      </c>
      <c r="D77" s="245" t="str">
        <f>IFERROR('2 Cont RP'!C62/'2 Cont RP'!C63,"")</f>
        <v/>
      </c>
      <c r="E77" s="245" t="str">
        <f>IFERROR('2 Cont RP'!D62/'2 Cont RP'!D63,"")</f>
        <v/>
      </c>
    </row>
    <row r="78" spans="1:12" s="1" customFormat="1" ht="15.75" x14ac:dyDescent="0.25">
      <c r="A78" s="250" t="s">
        <v>489</v>
      </c>
      <c r="B78" s="240" t="s">
        <v>490</v>
      </c>
      <c r="C78" s="245" t="str">
        <f>IFERROR('2 Cont RP'!B62/'2 Cont RP'!B61,"")</f>
        <v/>
      </c>
      <c r="D78" s="245" t="str">
        <f>IFERROR('2 Cont RP'!C62/'2 Cont RP'!C61,"")</f>
        <v/>
      </c>
      <c r="E78" s="245" t="str">
        <f>IFERROR('2 Cont RP'!D62/'2 Cont RP'!D61,"")</f>
        <v/>
      </c>
    </row>
    <row r="79" spans="1:12" s="1" customFormat="1" ht="15.75" x14ac:dyDescent="0.25">
      <c r="A79" s="250" t="s">
        <v>491</v>
      </c>
      <c r="B79" s="240" t="s">
        <v>492</v>
      </c>
      <c r="C79" s="245" t="str">
        <f>IFERROR('2 Cont RP'!B62/'2 Cont RP'!B50,"")</f>
        <v/>
      </c>
      <c r="D79" s="245" t="str">
        <f>IFERROR('2 Cont RP'!C62/'2 Cont RP'!C50,"")</f>
        <v/>
      </c>
      <c r="E79" s="245" t="str">
        <f>IFERROR('2 Cont RP'!D62/'2 Cont RP'!D50,"")</f>
        <v/>
      </c>
    </row>
    <row r="80" spans="1:12" s="1" customFormat="1" ht="15.75" x14ac:dyDescent="0.25">
      <c r="A80" s="250" t="s">
        <v>413</v>
      </c>
      <c r="B80" s="240" t="s">
        <v>414</v>
      </c>
      <c r="C80" s="245" t="str">
        <f>IFERROR('2 Cont RP'!B64/'2 Cont RP'!B50,"")</f>
        <v/>
      </c>
      <c r="D80" s="245" t="str">
        <f>IFERROR('2 Cont RP'!C64/'2 Cont RP'!C50,"")</f>
        <v/>
      </c>
      <c r="E80" s="245" t="str">
        <f>IFERROR('2 Cont RP'!D64/'2 Cont RP'!D50,"")</f>
        <v/>
      </c>
    </row>
    <row r="81" spans="1:6" s="1" customFormat="1" ht="15.75" x14ac:dyDescent="0.25">
      <c r="A81" s="250" t="s">
        <v>415</v>
      </c>
      <c r="B81" s="240" t="s">
        <v>416</v>
      </c>
      <c r="C81" s="245" t="str">
        <f>IFERROR('2 Cont RP'!B65/'2 Cont RP'!B50,"")</f>
        <v/>
      </c>
      <c r="D81" s="245" t="str">
        <f>IFERROR('2 Cont RP'!C65/'2 Cont RP'!C50,"")</f>
        <v/>
      </c>
      <c r="E81" s="245" t="str">
        <f>IFERROR('2 Cont RP'!D55/'2 Cont RP'!D50,"")</f>
        <v/>
      </c>
    </row>
    <row r="82" spans="1:6" s="257" customFormat="1" ht="15.75" x14ac:dyDescent="0.25">
      <c r="A82" s="258" t="s">
        <v>522</v>
      </c>
      <c r="B82" s="259" t="s">
        <v>519</v>
      </c>
      <c r="C82" s="260" t="str">
        <f>IFERROR('2 Cont RP'!B60/'2 Cont RP'!B50,"")</f>
        <v/>
      </c>
      <c r="D82" s="260" t="str">
        <f>IFERROR('2 Cont RP'!C60/'2 Cont RP'!C50,"")</f>
        <v/>
      </c>
      <c r="E82" s="260" t="str">
        <f>IFERROR('2 Cont RP'!D60/'2 Cont RP'!D50,"")</f>
        <v/>
      </c>
    </row>
    <row r="83" spans="1:6" s="1" customFormat="1" ht="33.75" customHeight="1" x14ac:dyDescent="0.25">
      <c r="A83" s="261" t="s">
        <v>525</v>
      </c>
      <c r="B83" s="240" t="s">
        <v>526</v>
      </c>
      <c r="C83" s="260" t="str">
        <f>IFERROR('2 Cont RP'!B71/'2 Cont RP'!B56,"")</f>
        <v/>
      </c>
      <c r="D83" s="260" t="str">
        <f>IFERROR('2 Cont RP'!C71/'2 Cont RP'!C56,"")</f>
        <v/>
      </c>
      <c r="E83" s="260" t="str">
        <f>IFERROR('2 Cont RP'!D71/'2 Cont RP'!D56,"")</f>
        <v/>
      </c>
      <c r="F83" s="14"/>
    </row>
    <row r="84" spans="1:6" s="1" customFormat="1" ht="15.75" x14ac:dyDescent="0.25">
      <c r="A84" s="198"/>
      <c r="B84" s="194"/>
      <c r="C84" s="14"/>
      <c r="D84" s="14"/>
      <c r="E84" s="14"/>
      <c r="F84" s="14"/>
    </row>
    <row r="85" spans="1:6" s="1" customFormat="1" ht="15.75" x14ac:dyDescent="0.25">
      <c r="A85" s="252" t="s">
        <v>418</v>
      </c>
      <c r="B85" s="240" t="s">
        <v>69</v>
      </c>
      <c r="C85" s="226" t="str">
        <f>C70</f>
        <v>N-2</v>
      </c>
      <c r="D85" s="226" t="str">
        <f t="shared" ref="D85:E85" si="6">D70</f>
        <v>N-1</v>
      </c>
      <c r="E85" s="226" t="str">
        <f t="shared" si="6"/>
        <v>N</v>
      </c>
    </row>
    <row r="86" spans="1:6" s="1" customFormat="1" ht="15.75" x14ac:dyDescent="0.25">
      <c r="A86" s="250" t="s">
        <v>419</v>
      </c>
      <c r="B86" s="240" t="s">
        <v>420</v>
      </c>
      <c r="C86" s="245" t="str">
        <f>IFERROR('2 Cont RP'!B68/'2 Cont RP'!B66,"")</f>
        <v/>
      </c>
      <c r="D86" s="245" t="str">
        <f>IFERROR('2 Cont RP'!C68/'2 Cont RP'!C66,"")</f>
        <v/>
      </c>
      <c r="E86" s="245" t="str">
        <f>IFERROR('2 Cont RP'!D68/'2 Cont RP'!D66,"")</f>
        <v/>
      </c>
    </row>
    <row r="87" spans="1:6" s="1" customFormat="1" ht="15.75" x14ac:dyDescent="0.25">
      <c r="A87" s="250" t="s">
        <v>477</v>
      </c>
      <c r="B87" s="240" t="s">
        <v>474</v>
      </c>
      <c r="C87" s="245" t="str">
        <f>IFERROR('2 Cont RP'!B67/'2 Cont RP'!B52,"")</f>
        <v/>
      </c>
      <c r="D87" s="245" t="str">
        <f>IFERROR('2 Cont RP'!C67/'2 Cont RP'!C52,"")</f>
        <v/>
      </c>
      <c r="E87" s="245" t="str">
        <f>IFERROR('2 Cont RP'!D67/'2 Cont RP'!D52,"")</f>
        <v/>
      </c>
    </row>
    <row r="88" spans="1:6" s="1" customFormat="1" ht="15.75" x14ac:dyDescent="0.25">
      <c r="A88" s="250" t="s">
        <v>508</v>
      </c>
      <c r="B88" s="240" t="s">
        <v>473</v>
      </c>
      <c r="C88" s="245"/>
      <c r="D88" s="245"/>
      <c r="E88" s="245"/>
    </row>
    <row r="89" spans="1:6" s="1" customFormat="1" ht="15.75" x14ac:dyDescent="0.25">
      <c r="A89" s="231" t="s">
        <v>509</v>
      </c>
      <c r="B89" s="240" t="s">
        <v>421</v>
      </c>
      <c r="C89" s="245" t="str">
        <f>IFERROR('2 Cont RP'!B69/'2 Cont RP'!B66,"")</f>
        <v/>
      </c>
      <c r="D89" s="245" t="str">
        <f>IFERROR('2 Cont RP'!C69/'2 Cont RP'!C66,"")</f>
        <v/>
      </c>
      <c r="E89" s="245" t="str">
        <f>IFERROR('2 Cont RP'!D69/'2 Cont RP'!D66,"")</f>
        <v/>
      </c>
    </row>
    <row r="90" spans="1:6" s="1" customFormat="1" ht="15.75" x14ac:dyDescent="0.25">
      <c r="A90" s="231" t="s">
        <v>510</v>
      </c>
      <c r="B90" s="240" t="s">
        <v>422</v>
      </c>
      <c r="C90" s="245" t="str">
        <f>IFERROR('2 Cont RP'!B70/'2 Cont RP'!B66,"")</f>
        <v/>
      </c>
      <c r="D90" s="245" t="str">
        <f>IFERROR('2 Cont RP'!C70/'2 Cont RP'!C66,"")</f>
        <v/>
      </c>
      <c r="E90" s="245" t="str">
        <f>IFERROR('2 Cont RP'!D70/'2 Cont RP'!D66,"")</f>
        <v/>
      </c>
    </row>
    <row r="91" spans="1:6" s="1" customFormat="1" ht="15.75" x14ac:dyDescent="0.25">
      <c r="A91" s="231" t="s">
        <v>500</v>
      </c>
      <c r="B91" s="240" t="s">
        <v>452</v>
      </c>
      <c r="C91" s="245" t="str">
        <f>IFERROR('2 Cont RP'!B71/'2 Cont RP'!B66,"")</f>
        <v/>
      </c>
      <c r="D91" s="245" t="str">
        <f>IFERROR('2 Cont RP'!C71/'2 Cont RP'!C66,"")</f>
        <v/>
      </c>
      <c r="E91" s="245" t="str">
        <f>IFERROR('2 Cont RP'!D71/'2 Cont RP'!D66,"")</f>
        <v/>
      </c>
    </row>
    <row r="92" spans="1:6" s="1" customFormat="1" ht="31.5" x14ac:dyDescent="0.25">
      <c r="A92" s="231" t="s">
        <v>501</v>
      </c>
      <c r="B92" s="240" t="s">
        <v>503</v>
      </c>
      <c r="C92" s="245" t="str">
        <f>IFERROR('2 Cont RP'!B71/'2 Cont RP'!B54,"")</f>
        <v/>
      </c>
      <c r="D92" s="245" t="str">
        <f>IFERROR('2 Cont RP'!C71/'2 Cont RP'!C54,"")</f>
        <v/>
      </c>
      <c r="E92" s="245" t="str">
        <f>IFERROR('2 Cont RP'!D71/'2 Cont RP'!D54,"")</f>
        <v/>
      </c>
    </row>
    <row r="93" spans="1:6" s="1" customFormat="1" ht="15.75" x14ac:dyDescent="0.25">
      <c r="A93" s="197"/>
      <c r="B93" s="193"/>
      <c r="C93" s="14"/>
      <c r="D93" s="14"/>
      <c r="E93" s="14"/>
    </row>
    <row r="94" spans="1:6" s="1" customFormat="1" ht="15.75" x14ac:dyDescent="0.25">
      <c r="A94" s="250" t="s">
        <v>426</v>
      </c>
      <c r="B94" s="240"/>
      <c r="C94" s="229">
        <f>SUM(C95:C98)</f>
        <v>0</v>
      </c>
      <c r="D94" s="229">
        <f t="shared" ref="D94:E94" si="7">SUM(D95:D98)</f>
        <v>0</v>
      </c>
      <c r="E94" s="229">
        <f t="shared" si="7"/>
        <v>0</v>
      </c>
    </row>
    <row r="95" spans="1:6" s="3" customFormat="1" ht="12.75" x14ac:dyDescent="0.2">
      <c r="A95" s="255" t="s">
        <v>427</v>
      </c>
      <c r="B95" s="253"/>
      <c r="C95" s="254">
        <f>'2 Cont RP'!B74</f>
        <v>0</v>
      </c>
      <c r="D95" s="254">
        <f>'2 Cont RP'!C74</f>
        <v>0</v>
      </c>
      <c r="E95" s="254">
        <f>'2 Cont RP'!D74</f>
        <v>0</v>
      </c>
    </row>
    <row r="96" spans="1:6" s="3" customFormat="1" ht="12.75" x14ac:dyDescent="0.2">
      <c r="A96" s="255" t="s">
        <v>428</v>
      </c>
      <c r="B96" s="253"/>
      <c r="C96" s="254">
        <f>'2 Cont RP'!B75</f>
        <v>0</v>
      </c>
      <c r="D96" s="254">
        <f>'2 Cont RP'!C75</f>
        <v>0</v>
      </c>
      <c r="E96" s="254">
        <f>'2 Cont RP'!D75</f>
        <v>0</v>
      </c>
    </row>
    <row r="97" spans="1:12" s="3" customFormat="1" ht="12.75" x14ac:dyDescent="0.2">
      <c r="A97" s="255" t="s">
        <v>429</v>
      </c>
      <c r="B97" s="253"/>
      <c r="C97" s="254">
        <f>'2 Cont RP'!B76</f>
        <v>0</v>
      </c>
      <c r="D97" s="254">
        <f>'2 Cont RP'!C76</f>
        <v>0</v>
      </c>
      <c r="E97" s="254">
        <f>'2 Cont RP'!D76</f>
        <v>0</v>
      </c>
    </row>
    <row r="98" spans="1:12" s="3" customFormat="1" ht="12.75" x14ac:dyDescent="0.2">
      <c r="A98" s="255" t="s">
        <v>430</v>
      </c>
      <c r="B98" s="253"/>
      <c r="C98" s="254">
        <f>'2 Cont RP'!B77</f>
        <v>0</v>
      </c>
      <c r="D98" s="254">
        <f>'2 Cont RP'!C77</f>
        <v>0</v>
      </c>
      <c r="E98" s="254">
        <f>'2 Cont RP'!D77</f>
        <v>0</v>
      </c>
    </row>
    <row r="99" spans="1:12" s="1" customFormat="1" ht="15.75" x14ac:dyDescent="0.25">
      <c r="A99" s="250" t="s">
        <v>431</v>
      </c>
      <c r="B99" s="240"/>
      <c r="C99" s="229">
        <f>SUM(C100:C104)</f>
        <v>0</v>
      </c>
      <c r="D99" s="229">
        <f t="shared" ref="D99:E99" si="8">SUM(D100:D104)</f>
        <v>0</v>
      </c>
      <c r="E99" s="229">
        <f t="shared" si="8"/>
        <v>0</v>
      </c>
    </row>
    <row r="100" spans="1:12" s="3" customFormat="1" ht="12.75" x14ac:dyDescent="0.2">
      <c r="A100" s="255" t="s">
        <v>432</v>
      </c>
      <c r="B100" s="253"/>
      <c r="C100" s="254">
        <f>'2 Cont RP'!B79</f>
        <v>0</v>
      </c>
      <c r="D100" s="254">
        <f>'2 Cont RP'!C79</f>
        <v>0</v>
      </c>
      <c r="E100" s="254">
        <f>'2 Cont RP'!D79</f>
        <v>0</v>
      </c>
    </row>
    <row r="101" spans="1:12" s="3" customFormat="1" ht="12.75" x14ac:dyDescent="0.2">
      <c r="A101" s="255" t="s">
        <v>433</v>
      </c>
      <c r="B101" s="253"/>
      <c r="C101" s="254">
        <f>'2 Cont RP'!B80</f>
        <v>0</v>
      </c>
      <c r="D101" s="254">
        <f>'2 Cont RP'!C80</f>
        <v>0</v>
      </c>
      <c r="E101" s="254">
        <f>'2 Cont RP'!D80</f>
        <v>0</v>
      </c>
    </row>
    <row r="102" spans="1:12" s="3" customFormat="1" ht="12.75" x14ac:dyDescent="0.2">
      <c r="A102" s="255" t="s">
        <v>434</v>
      </c>
      <c r="B102" s="253"/>
      <c r="C102" s="254">
        <f>'2 Cont RP'!B82</f>
        <v>0</v>
      </c>
      <c r="D102" s="254">
        <f>'2 Cont RP'!C82</f>
        <v>0</v>
      </c>
      <c r="E102" s="254">
        <f>'2 Cont RP'!D82</f>
        <v>0</v>
      </c>
    </row>
    <row r="103" spans="1:12" s="3" customFormat="1" ht="12.75" x14ac:dyDescent="0.2">
      <c r="A103" s="255" t="s">
        <v>435</v>
      </c>
      <c r="B103" s="253"/>
      <c r="C103" s="254">
        <f>'2 Cont RP'!B83</f>
        <v>0</v>
      </c>
      <c r="D103" s="254">
        <f>'2 Cont RP'!C83</f>
        <v>0</v>
      </c>
      <c r="E103" s="254">
        <f>'2 Cont RP'!D83</f>
        <v>0</v>
      </c>
    </row>
    <row r="104" spans="1:12" s="3" customFormat="1" ht="12.75" x14ac:dyDescent="0.2">
      <c r="A104" s="255" t="s">
        <v>436</v>
      </c>
      <c r="B104" s="253"/>
      <c r="C104" s="254">
        <f>'2 Cont RP'!B84</f>
        <v>0</v>
      </c>
      <c r="D104" s="254">
        <f>'2 Cont RP'!C84</f>
        <v>0</v>
      </c>
      <c r="E104" s="254">
        <f>'2 Cont RP'!D84</f>
        <v>0</v>
      </c>
    </row>
    <row r="105" spans="1:12" ht="15.75" x14ac:dyDescent="0.2">
      <c r="A105" s="3"/>
      <c r="B105" s="193"/>
      <c r="F105" s="3"/>
      <c r="G105" s="3"/>
      <c r="H105" s="3"/>
      <c r="I105" s="3"/>
      <c r="J105" s="3"/>
      <c r="K105" s="3"/>
      <c r="L105" s="3"/>
    </row>
    <row r="106" spans="1:12" ht="15.75" x14ac:dyDescent="0.2">
      <c r="A106" s="3"/>
      <c r="B106" s="193"/>
      <c r="F106" s="3"/>
      <c r="G106" s="3"/>
      <c r="H106" s="3"/>
      <c r="I106" s="3"/>
      <c r="J106" s="3"/>
      <c r="K106" s="3"/>
      <c r="L106" s="3"/>
    </row>
    <row r="107" spans="1:12" ht="15.75" x14ac:dyDescent="0.2">
      <c r="A107" s="3"/>
      <c r="B107" s="193"/>
      <c r="F107" s="3"/>
      <c r="G107" s="3"/>
      <c r="H107" s="3"/>
      <c r="I107" s="3"/>
      <c r="J107" s="3"/>
      <c r="K107" s="3"/>
      <c r="L107" s="3"/>
    </row>
    <row r="108" spans="1:12" ht="15.75" x14ac:dyDescent="0.2">
      <c r="A108" s="3"/>
      <c r="B108" s="193"/>
      <c r="F108" s="3"/>
      <c r="G108" s="3"/>
      <c r="H108" s="3"/>
      <c r="I108" s="3"/>
      <c r="J108" s="3"/>
      <c r="K108" s="3"/>
      <c r="L108" s="3"/>
    </row>
    <row r="109" spans="1:12" ht="15.75" x14ac:dyDescent="0.2">
      <c r="A109" s="3"/>
      <c r="B109" s="193"/>
      <c r="F109" s="3"/>
      <c r="G109" s="3"/>
      <c r="H109" s="3"/>
      <c r="I109" s="3"/>
      <c r="J109" s="3"/>
      <c r="K109" s="3"/>
      <c r="L109" s="3"/>
    </row>
    <row r="110" spans="1:12" ht="15.75" x14ac:dyDescent="0.2">
      <c r="A110" s="3"/>
      <c r="B110" s="193"/>
      <c r="F110" s="3"/>
      <c r="G110" s="3"/>
      <c r="H110" s="3"/>
      <c r="I110" s="3"/>
      <c r="J110" s="3"/>
      <c r="K110" s="3"/>
      <c r="L110" s="3"/>
    </row>
    <row r="111" spans="1:12" ht="15.75" x14ac:dyDescent="0.2">
      <c r="A111" s="3"/>
      <c r="B111" s="193"/>
      <c r="F111" s="3"/>
      <c r="G111" s="3"/>
      <c r="H111" s="3"/>
      <c r="I111" s="3"/>
      <c r="J111" s="3"/>
      <c r="K111" s="3"/>
      <c r="L111" s="3"/>
    </row>
    <row r="112" spans="1:12" ht="15.75" x14ac:dyDescent="0.2">
      <c r="A112" s="3"/>
      <c r="B112" s="193"/>
      <c r="F112" s="3"/>
      <c r="G112" s="3"/>
      <c r="H112" s="3"/>
      <c r="I112" s="3"/>
      <c r="J112" s="3"/>
      <c r="K112" s="3"/>
      <c r="L112" s="3"/>
    </row>
    <row r="113" spans="1:12" ht="15.75" x14ac:dyDescent="0.2">
      <c r="A113" s="3"/>
      <c r="B113" s="193"/>
      <c r="F113" s="3"/>
      <c r="G113" s="3"/>
      <c r="H113" s="3"/>
      <c r="I113" s="3"/>
      <c r="J113" s="3"/>
      <c r="K113" s="3"/>
      <c r="L113" s="3"/>
    </row>
    <row r="114" spans="1:12" ht="15.75" x14ac:dyDescent="0.2">
      <c r="A114" s="3"/>
      <c r="B114" s="193"/>
      <c r="F114" s="3"/>
      <c r="G114" s="3"/>
      <c r="H114" s="3"/>
      <c r="I114" s="3"/>
      <c r="J114" s="3"/>
      <c r="K114" s="3"/>
      <c r="L114" s="3"/>
    </row>
    <row r="115" spans="1:12" ht="15.75" x14ac:dyDescent="0.2">
      <c r="A115" s="3"/>
      <c r="B115" s="193"/>
      <c r="F115" s="3"/>
      <c r="G115" s="3"/>
      <c r="H115" s="3"/>
      <c r="I115" s="3"/>
      <c r="J115" s="3"/>
      <c r="K115" s="3"/>
      <c r="L115" s="3"/>
    </row>
    <row r="116" spans="1:12" ht="15.75" x14ac:dyDescent="0.2">
      <c r="A116" s="3"/>
      <c r="B116" s="193"/>
      <c r="F116" s="3"/>
      <c r="G116" s="3"/>
      <c r="H116" s="3"/>
      <c r="I116" s="3"/>
      <c r="J116" s="3"/>
      <c r="K116" s="3"/>
      <c r="L116" s="3"/>
    </row>
    <row r="117" spans="1:12" ht="15.75" x14ac:dyDescent="0.2">
      <c r="A117" s="3"/>
      <c r="B117" s="193"/>
      <c r="F117" s="3"/>
      <c r="G117" s="3"/>
      <c r="H117" s="3"/>
      <c r="I117" s="3"/>
      <c r="J117" s="3"/>
      <c r="K117" s="3"/>
      <c r="L117" s="3"/>
    </row>
    <row r="118" spans="1:12" ht="15.75" x14ac:dyDescent="0.2">
      <c r="A118" s="3"/>
      <c r="B118" s="193"/>
      <c r="F118" s="3"/>
      <c r="G118" s="3"/>
      <c r="H118" s="3"/>
      <c r="I118" s="3"/>
      <c r="J118" s="3"/>
      <c r="K118" s="3"/>
      <c r="L118" s="3"/>
    </row>
    <row r="119" spans="1:12" ht="15.75" x14ac:dyDescent="0.2">
      <c r="A119" s="3"/>
      <c r="B119" s="193"/>
      <c r="F119" s="3"/>
      <c r="G119" s="3"/>
      <c r="H119" s="3"/>
      <c r="I119" s="3"/>
      <c r="J119" s="3"/>
      <c r="K119" s="3"/>
      <c r="L119" s="3"/>
    </row>
    <row r="120" spans="1:12" ht="15.75" x14ac:dyDescent="0.2">
      <c r="A120" s="3"/>
      <c r="B120" s="193"/>
      <c r="F120" s="3"/>
      <c r="G120" s="3"/>
      <c r="H120" s="3"/>
      <c r="I120" s="3"/>
      <c r="J120" s="3"/>
      <c r="K120" s="3"/>
      <c r="L120" s="3"/>
    </row>
    <row r="121" spans="1:12" ht="15.75" x14ac:dyDescent="0.2">
      <c r="A121" s="3"/>
      <c r="B121" s="193"/>
      <c r="F121" s="3"/>
      <c r="G121" s="3"/>
      <c r="H121" s="3"/>
      <c r="I121" s="3"/>
      <c r="J121" s="3"/>
      <c r="K121" s="3"/>
      <c r="L121" s="3"/>
    </row>
    <row r="122" spans="1:12" ht="15.75" x14ac:dyDescent="0.2">
      <c r="A122" s="3"/>
      <c r="B122" s="193"/>
      <c r="F122" s="3"/>
      <c r="G122" s="3"/>
      <c r="H122" s="3"/>
      <c r="I122" s="3"/>
      <c r="J122" s="3"/>
      <c r="K122" s="3"/>
      <c r="L122" s="3"/>
    </row>
    <row r="123" spans="1:12" ht="15.75" x14ac:dyDescent="0.2">
      <c r="A123" s="3"/>
      <c r="B123" s="193"/>
      <c r="F123" s="3"/>
      <c r="G123" s="3"/>
      <c r="H123" s="3"/>
      <c r="I123" s="3"/>
      <c r="J123" s="3"/>
      <c r="K123" s="3"/>
      <c r="L123" s="3"/>
    </row>
    <row r="124" spans="1:12" ht="15.75" x14ac:dyDescent="0.2">
      <c r="A124" s="3"/>
      <c r="B124" s="193"/>
      <c r="F124" s="3"/>
      <c r="G124" s="3"/>
      <c r="H124" s="3"/>
      <c r="I124" s="3"/>
      <c r="J124" s="3"/>
      <c r="K124" s="3"/>
      <c r="L124" s="3"/>
    </row>
    <row r="125" spans="1:12" ht="15.75" x14ac:dyDescent="0.2">
      <c r="A125" s="3"/>
      <c r="B125" s="193"/>
      <c r="F125" s="3"/>
      <c r="G125" s="3"/>
      <c r="H125" s="3"/>
      <c r="I125" s="3"/>
      <c r="J125" s="3"/>
      <c r="K125" s="3"/>
      <c r="L125" s="3"/>
    </row>
    <row r="126" spans="1:12" ht="15.75" x14ac:dyDescent="0.2">
      <c r="A126" s="3"/>
      <c r="B126" s="193"/>
      <c r="F126" s="3"/>
      <c r="G126" s="3"/>
      <c r="H126" s="3"/>
      <c r="I126" s="3"/>
      <c r="J126" s="3"/>
      <c r="K126" s="3"/>
      <c r="L126" s="3"/>
    </row>
    <row r="127" spans="1:12" ht="15.75" x14ac:dyDescent="0.2">
      <c r="A127" s="3"/>
      <c r="B127" s="193"/>
      <c r="F127" s="3"/>
      <c r="G127" s="3"/>
      <c r="H127" s="3"/>
      <c r="I127" s="3"/>
      <c r="J127" s="3"/>
      <c r="K127" s="3"/>
      <c r="L127" s="3"/>
    </row>
    <row r="128" spans="1:12" ht="15.75" x14ac:dyDescent="0.2">
      <c r="A128" s="3"/>
      <c r="B128" s="193"/>
      <c r="F128" s="3"/>
      <c r="G128" s="3"/>
      <c r="H128" s="3"/>
      <c r="I128" s="3"/>
      <c r="J128" s="3"/>
      <c r="K128" s="3"/>
      <c r="L128" s="3"/>
    </row>
    <row r="129" spans="1:12" ht="15.75" x14ac:dyDescent="0.2">
      <c r="A129" s="3"/>
      <c r="B129" s="193"/>
      <c r="F129" s="3"/>
      <c r="G129" s="3"/>
      <c r="H129" s="3"/>
      <c r="I129" s="3"/>
      <c r="J129" s="3"/>
      <c r="K129" s="3"/>
      <c r="L129" s="3"/>
    </row>
    <row r="130" spans="1:12" ht="15.75" x14ac:dyDescent="0.2">
      <c r="A130" s="3"/>
      <c r="B130" s="193"/>
      <c r="F130" s="3"/>
      <c r="G130" s="3"/>
      <c r="H130" s="3"/>
      <c r="I130" s="3"/>
      <c r="J130" s="3"/>
      <c r="K130" s="3"/>
      <c r="L130" s="3"/>
    </row>
    <row r="131" spans="1:12" ht="15.75" x14ac:dyDescent="0.2">
      <c r="A131" s="3"/>
      <c r="B131" s="193"/>
      <c r="F131" s="3"/>
      <c r="G131" s="3"/>
      <c r="H131" s="3"/>
      <c r="I131" s="3"/>
      <c r="J131" s="3"/>
      <c r="K131" s="3"/>
      <c r="L131" s="3"/>
    </row>
    <row r="132" spans="1:12" ht="15.75" x14ac:dyDescent="0.2">
      <c r="A132" s="3"/>
      <c r="B132" s="193"/>
      <c r="F132" s="3"/>
      <c r="G132" s="3"/>
      <c r="H132" s="3"/>
      <c r="I132" s="3"/>
      <c r="J132" s="3"/>
      <c r="K132" s="3"/>
      <c r="L132" s="3"/>
    </row>
    <row r="133" spans="1:12" ht="15.75" x14ac:dyDescent="0.2">
      <c r="A133" s="3"/>
      <c r="B133" s="193"/>
      <c r="F133" s="3"/>
      <c r="G133" s="3"/>
      <c r="H133" s="3"/>
      <c r="I133" s="3"/>
      <c r="J133" s="3"/>
      <c r="K133" s="3"/>
      <c r="L133" s="3"/>
    </row>
    <row r="134" spans="1:12" ht="15.75" x14ac:dyDescent="0.2">
      <c r="A134" s="3"/>
      <c r="B134" s="193"/>
      <c r="F134" s="3"/>
      <c r="G134" s="3"/>
      <c r="H134" s="3"/>
      <c r="I134" s="3"/>
      <c r="J134" s="3"/>
      <c r="K134" s="3"/>
      <c r="L134" s="3"/>
    </row>
    <row r="135" spans="1:12" ht="15.75" x14ac:dyDescent="0.2">
      <c r="A135" s="3"/>
      <c r="B135" s="193"/>
      <c r="F135" s="3"/>
      <c r="G135" s="3"/>
      <c r="H135" s="3"/>
      <c r="I135" s="3"/>
      <c r="J135" s="3"/>
      <c r="K135" s="3"/>
      <c r="L135" s="3"/>
    </row>
    <row r="136" spans="1:12" ht="15.75" x14ac:dyDescent="0.2">
      <c r="A136" s="3"/>
      <c r="B136" s="193"/>
      <c r="F136" s="3"/>
      <c r="G136" s="3"/>
      <c r="H136" s="3"/>
      <c r="I136" s="3"/>
      <c r="J136" s="3"/>
      <c r="K136" s="3"/>
      <c r="L136" s="3"/>
    </row>
    <row r="137" spans="1:12" ht="15.75" x14ac:dyDescent="0.2">
      <c r="A137" s="3"/>
      <c r="B137" s="193"/>
      <c r="F137" s="3"/>
      <c r="G137" s="3"/>
      <c r="H137" s="3"/>
      <c r="I137" s="3"/>
      <c r="J137" s="3"/>
      <c r="K137" s="3"/>
      <c r="L137" s="3"/>
    </row>
    <row r="138" spans="1:12" ht="15.75" x14ac:dyDescent="0.2">
      <c r="A138" s="3"/>
      <c r="B138" s="193"/>
      <c r="F138" s="3"/>
      <c r="G138" s="3"/>
      <c r="H138" s="3"/>
      <c r="I138" s="3"/>
      <c r="J138" s="3"/>
      <c r="K138" s="3"/>
      <c r="L138" s="3"/>
    </row>
    <row r="139" spans="1:12" ht="15.75" x14ac:dyDescent="0.2">
      <c r="A139" s="3"/>
      <c r="B139" s="193"/>
      <c r="F139" s="3"/>
      <c r="G139" s="3"/>
      <c r="H139" s="3"/>
      <c r="I139" s="3"/>
      <c r="J139" s="3"/>
      <c r="K139" s="3"/>
      <c r="L139" s="3"/>
    </row>
    <row r="140" spans="1:12" ht="15.75" x14ac:dyDescent="0.2">
      <c r="A140" s="3"/>
      <c r="B140" s="193"/>
      <c r="F140" s="3"/>
      <c r="G140" s="3"/>
      <c r="H140" s="3"/>
      <c r="I140" s="3"/>
      <c r="J140" s="3"/>
      <c r="K140" s="3"/>
      <c r="L140" s="3"/>
    </row>
    <row r="141" spans="1:12" ht="15.75" x14ac:dyDescent="0.2">
      <c r="A141" s="3"/>
      <c r="B141" s="193"/>
      <c r="F141" s="3"/>
      <c r="G141" s="3"/>
      <c r="H141" s="3"/>
      <c r="I141" s="3"/>
      <c r="J141" s="3"/>
      <c r="K141" s="3"/>
      <c r="L141" s="3"/>
    </row>
    <row r="142" spans="1:12" ht="15.75" x14ac:dyDescent="0.2">
      <c r="A142" s="3"/>
      <c r="B142" s="193"/>
      <c r="F142" s="3"/>
      <c r="G142" s="3"/>
      <c r="H142" s="3"/>
      <c r="I142" s="3"/>
      <c r="J142" s="3"/>
      <c r="K142" s="3"/>
      <c r="L142" s="3"/>
    </row>
    <row r="143" spans="1:12" ht="15.75" x14ac:dyDescent="0.2">
      <c r="A143" s="3"/>
      <c r="B143" s="193"/>
      <c r="F143" s="3"/>
      <c r="G143" s="3"/>
      <c r="H143" s="3"/>
      <c r="I143" s="3"/>
      <c r="J143" s="3"/>
      <c r="K143" s="3"/>
      <c r="L143" s="3"/>
    </row>
    <row r="144" spans="1:12" ht="15.75" x14ac:dyDescent="0.2">
      <c r="A144" s="3"/>
      <c r="B144" s="193"/>
      <c r="F144" s="3"/>
      <c r="G144" s="3"/>
      <c r="H144" s="3"/>
      <c r="I144" s="3"/>
      <c r="J144" s="3"/>
      <c r="K144" s="3"/>
      <c r="L144" s="3"/>
    </row>
    <row r="145" spans="1:12" ht="15.75" x14ac:dyDescent="0.2">
      <c r="A145" s="3"/>
      <c r="B145" s="193"/>
      <c r="F145" s="3"/>
      <c r="G145" s="3"/>
      <c r="H145" s="3"/>
      <c r="I145" s="3"/>
      <c r="J145" s="3"/>
      <c r="K145" s="3"/>
      <c r="L145" s="3"/>
    </row>
    <row r="146" spans="1:12" ht="15.75" x14ac:dyDescent="0.2">
      <c r="A146" s="3"/>
      <c r="B146" s="193"/>
      <c r="F146" s="3"/>
      <c r="G146" s="3"/>
      <c r="H146" s="3"/>
      <c r="I146" s="3"/>
      <c r="J146" s="3"/>
      <c r="K146" s="3"/>
      <c r="L146" s="3"/>
    </row>
    <row r="147" spans="1:12" ht="15.75" x14ac:dyDescent="0.2">
      <c r="A147" s="3"/>
      <c r="B147" s="193"/>
      <c r="F147" s="3"/>
      <c r="G147" s="3"/>
      <c r="H147" s="3"/>
      <c r="I147" s="3"/>
      <c r="J147" s="3"/>
      <c r="K147" s="3"/>
      <c r="L147" s="3"/>
    </row>
    <row r="148" spans="1:12" ht="15.75" x14ac:dyDescent="0.2">
      <c r="A148" s="3"/>
      <c r="B148" s="193"/>
      <c r="F148" s="3"/>
      <c r="G148" s="3"/>
      <c r="H148" s="3"/>
      <c r="I148" s="3"/>
      <c r="J148" s="3"/>
      <c r="K148" s="3"/>
      <c r="L148" s="3"/>
    </row>
    <row r="149" spans="1:12" ht="15.75" x14ac:dyDescent="0.2">
      <c r="A149" s="3"/>
      <c r="B149" s="193"/>
      <c r="F149" s="3"/>
      <c r="G149" s="3"/>
      <c r="H149" s="3"/>
      <c r="I149" s="3"/>
      <c r="J149" s="3"/>
      <c r="K149" s="3"/>
      <c r="L149" s="3"/>
    </row>
    <row r="150" spans="1:12" ht="15.75" x14ac:dyDescent="0.2">
      <c r="A150" s="3"/>
      <c r="B150" s="193"/>
      <c r="F150" s="3"/>
      <c r="G150" s="3"/>
      <c r="H150" s="3"/>
      <c r="I150" s="3"/>
      <c r="J150" s="3"/>
      <c r="K150" s="3"/>
      <c r="L150" s="3"/>
    </row>
    <row r="151" spans="1:12" ht="15.75" x14ac:dyDescent="0.2">
      <c r="A151" s="3"/>
      <c r="B151" s="193"/>
      <c r="F151" s="3"/>
      <c r="G151" s="3"/>
      <c r="H151" s="3"/>
      <c r="I151" s="3"/>
      <c r="J151" s="3"/>
      <c r="K151" s="3"/>
      <c r="L151" s="3"/>
    </row>
    <row r="152" spans="1:12" ht="15.75" x14ac:dyDescent="0.2">
      <c r="A152" s="3"/>
      <c r="B152" s="193"/>
      <c r="F152" s="3"/>
      <c r="G152" s="3"/>
      <c r="H152" s="3"/>
      <c r="I152" s="3"/>
      <c r="J152" s="3"/>
      <c r="K152" s="3"/>
      <c r="L152" s="3"/>
    </row>
    <row r="153" spans="1:12" ht="15.75" x14ac:dyDescent="0.2">
      <c r="A153" s="3"/>
      <c r="B153" s="193"/>
      <c r="F153" s="3"/>
      <c r="G153" s="3"/>
      <c r="H153" s="3"/>
      <c r="I153" s="3"/>
      <c r="J153" s="3"/>
      <c r="K153" s="3"/>
      <c r="L153" s="3"/>
    </row>
    <row r="154" spans="1:12" ht="15.75" x14ac:dyDescent="0.2">
      <c r="A154" s="3"/>
      <c r="B154" s="193"/>
      <c r="F154" s="3"/>
      <c r="G154" s="3"/>
      <c r="H154" s="3"/>
      <c r="I154" s="3"/>
      <c r="J154" s="3"/>
      <c r="K154" s="3"/>
      <c r="L154" s="3"/>
    </row>
    <row r="155" spans="1:12" ht="15.75" x14ac:dyDescent="0.2">
      <c r="A155" s="3"/>
      <c r="B155" s="193"/>
      <c r="F155" s="3"/>
      <c r="G155" s="3"/>
      <c r="H155" s="3"/>
      <c r="I155" s="3"/>
      <c r="J155" s="3"/>
      <c r="K155" s="3"/>
      <c r="L155" s="3"/>
    </row>
    <row r="156" spans="1:12" ht="15.75" x14ac:dyDescent="0.2">
      <c r="A156" s="3"/>
      <c r="B156" s="193"/>
      <c r="F156" s="3"/>
      <c r="G156" s="3"/>
      <c r="H156" s="3"/>
      <c r="I156" s="3"/>
      <c r="J156" s="3"/>
      <c r="K156" s="3"/>
      <c r="L156" s="3"/>
    </row>
    <row r="157" spans="1:12" ht="15.75" x14ac:dyDescent="0.2">
      <c r="A157" s="3"/>
      <c r="B157" s="193"/>
      <c r="F157" s="3"/>
      <c r="G157" s="3"/>
      <c r="H157" s="3"/>
      <c r="I157" s="3"/>
      <c r="J157" s="3"/>
      <c r="K157" s="3"/>
      <c r="L157" s="3"/>
    </row>
    <row r="158" spans="1:12" ht="15.75" x14ac:dyDescent="0.2">
      <c r="A158" s="3"/>
      <c r="B158" s="193"/>
      <c r="F158" s="3"/>
      <c r="G158" s="3"/>
      <c r="H158" s="3"/>
      <c r="I158" s="3"/>
      <c r="J158" s="3"/>
      <c r="K158" s="3"/>
      <c r="L158" s="3"/>
    </row>
    <row r="159" spans="1:12" ht="15.75" x14ac:dyDescent="0.2">
      <c r="A159" s="3"/>
      <c r="B159" s="193"/>
      <c r="F159" s="3"/>
      <c r="G159" s="3"/>
      <c r="H159" s="3"/>
      <c r="I159" s="3"/>
      <c r="J159" s="3"/>
      <c r="K159" s="3"/>
      <c r="L159" s="3"/>
    </row>
    <row r="160" spans="1:12" ht="15.75" x14ac:dyDescent="0.2">
      <c r="A160" s="3"/>
      <c r="B160" s="193"/>
      <c r="F160" s="3"/>
      <c r="G160" s="3"/>
      <c r="H160" s="3"/>
      <c r="I160" s="3"/>
      <c r="J160" s="3"/>
      <c r="K160" s="3"/>
      <c r="L160" s="3"/>
    </row>
    <row r="161" spans="1:12" ht="15.75" x14ac:dyDescent="0.2">
      <c r="A161" s="3"/>
      <c r="B161" s="193"/>
      <c r="F161" s="3"/>
      <c r="G161" s="3"/>
      <c r="H161" s="3"/>
      <c r="I161" s="3"/>
      <c r="J161" s="3"/>
      <c r="K161" s="3"/>
      <c r="L161" s="3"/>
    </row>
    <row r="162" spans="1:12" ht="15.75" x14ac:dyDescent="0.2">
      <c r="A162" s="3"/>
      <c r="B162" s="193"/>
      <c r="F162" s="3"/>
      <c r="G162" s="3"/>
      <c r="H162" s="3"/>
      <c r="I162" s="3"/>
      <c r="J162" s="3"/>
      <c r="K162" s="3"/>
      <c r="L162" s="3"/>
    </row>
    <row r="163" spans="1:12" ht="15.75" x14ac:dyDescent="0.2">
      <c r="A163" s="3"/>
      <c r="B163" s="193"/>
      <c r="F163" s="3"/>
      <c r="G163" s="3"/>
      <c r="H163" s="3"/>
      <c r="I163" s="3"/>
      <c r="J163" s="3"/>
      <c r="K163" s="3"/>
      <c r="L163" s="3"/>
    </row>
    <row r="164" spans="1:12" ht="15.75" x14ac:dyDescent="0.2">
      <c r="A164" s="3"/>
      <c r="B164" s="193"/>
      <c r="F164" s="3"/>
      <c r="G164" s="3"/>
      <c r="H164" s="3"/>
      <c r="I164" s="3"/>
      <c r="J164" s="3"/>
      <c r="K164" s="3"/>
      <c r="L164" s="3"/>
    </row>
    <row r="165" spans="1:12" ht="15.75" x14ac:dyDescent="0.2">
      <c r="A165" s="3"/>
      <c r="B165" s="193"/>
      <c r="F165" s="3"/>
      <c r="G165" s="3"/>
      <c r="H165" s="3"/>
      <c r="I165" s="3"/>
      <c r="J165" s="3"/>
      <c r="K165" s="3"/>
      <c r="L165" s="3"/>
    </row>
    <row r="166" spans="1:12" ht="15.75" x14ac:dyDescent="0.2">
      <c r="A166" s="3"/>
      <c r="B166" s="193"/>
      <c r="F166" s="3"/>
      <c r="G166" s="3"/>
      <c r="H166" s="3"/>
      <c r="I166" s="3"/>
      <c r="J166" s="3"/>
      <c r="K166" s="3"/>
      <c r="L166" s="3"/>
    </row>
    <row r="167" spans="1:12" ht="15.75" x14ac:dyDescent="0.2">
      <c r="A167" s="3"/>
      <c r="B167" s="193"/>
      <c r="F167" s="3"/>
      <c r="G167" s="3"/>
      <c r="H167" s="3"/>
      <c r="I167" s="3"/>
      <c r="J167" s="3"/>
      <c r="K167" s="3"/>
      <c r="L167" s="3"/>
    </row>
    <row r="168" spans="1:12" ht="15.75" x14ac:dyDescent="0.2">
      <c r="A168" s="3"/>
      <c r="B168" s="193"/>
      <c r="F168" s="3"/>
      <c r="G168" s="3"/>
      <c r="H168" s="3"/>
      <c r="I168" s="3"/>
      <c r="J168" s="3"/>
      <c r="K168" s="3"/>
      <c r="L168" s="3"/>
    </row>
    <row r="169" spans="1:12" ht="15.75" x14ac:dyDescent="0.2">
      <c r="A169" s="3"/>
      <c r="B169" s="193"/>
      <c r="F169" s="3"/>
      <c r="G169" s="3"/>
      <c r="H169" s="3"/>
      <c r="I169" s="3"/>
      <c r="J169" s="3"/>
      <c r="K169" s="3"/>
      <c r="L169" s="3"/>
    </row>
    <row r="170" spans="1:12" ht="15.75" x14ac:dyDescent="0.2">
      <c r="A170" s="3"/>
      <c r="B170" s="193"/>
      <c r="F170" s="3"/>
      <c r="G170" s="3"/>
      <c r="H170" s="3"/>
      <c r="I170" s="3"/>
      <c r="J170" s="3"/>
      <c r="K170" s="3"/>
      <c r="L170" s="3"/>
    </row>
    <row r="171" spans="1:12" ht="15.75" x14ac:dyDescent="0.2">
      <c r="A171" s="3"/>
      <c r="B171" s="193"/>
      <c r="F171" s="3"/>
      <c r="G171" s="3"/>
      <c r="H171" s="3"/>
      <c r="I171" s="3"/>
      <c r="J171" s="3"/>
      <c r="K171" s="3"/>
      <c r="L171" s="3"/>
    </row>
    <row r="172" spans="1:12" ht="15.75" x14ac:dyDescent="0.2">
      <c r="A172" s="3"/>
      <c r="B172" s="193"/>
      <c r="F172" s="3"/>
      <c r="G172" s="3"/>
      <c r="H172" s="3"/>
      <c r="I172" s="3"/>
      <c r="J172" s="3"/>
      <c r="K172" s="3"/>
      <c r="L172" s="3"/>
    </row>
    <row r="173" spans="1:12" ht="15.75" x14ac:dyDescent="0.2">
      <c r="A173" s="3"/>
      <c r="B173" s="193"/>
      <c r="F173" s="3"/>
      <c r="G173" s="3"/>
      <c r="H173" s="3"/>
      <c r="I173" s="3"/>
      <c r="J173" s="3"/>
      <c r="K173" s="3"/>
      <c r="L173" s="3"/>
    </row>
    <row r="174" spans="1:12" ht="15.75" x14ac:dyDescent="0.2">
      <c r="A174" s="3"/>
      <c r="B174" s="193"/>
      <c r="F174" s="3"/>
      <c r="G174" s="3"/>
      <c r="H174" s="3"/>
      <c r="I174" s="3"/>
      <c r="J174" s="3"/>
      <c r="K174" s="3"/>
      <c r="L174" s="3"/>
    </row>
    <row r="175" spans="1:12" ht="15.75" x14ac:dyDescent="0.2">
      <c r="A175" s="3"/>
      <c r="B175" s="193"/>
      <c r="F175" s="3"/>
      <c r="G175" s="3"/>
      <c r="H175" s="3"/>
      <c r="I175" s="3"/>
      <c r="J175" s="3"/>
      <c r="K175" s="3"/>
      <c r="L175" s="3"/>
    </row>
    <row r="176" spans="1:12" ht="15.75" x14ac:dyDescent="0.2">
      <c r="A176" s="3"/>
      <c r="B176" s="193"/>
      <c r="F176" s="3"/>
      <c r="G176" s="3"/>
      <c r="H176" s="3"/>
      <c r="I176" s="3"/>
      <c r="J176" s="3"/>
      <c r="K176" s="3"/>
      <c r="L176" s="3"/>
    </row>
    <row r="177" spans="1:12" ht="15.75" x14ac:dyDescent="0.2">
      <c r="A177" s="3"/>
      <c r="B177" s="193"/>
      <c r="F177" s="3"/>
      <c r="G177" s="3"/>
      <c r="H177" s="3"/>
      <c r="I177" s="3"/>
      <c r="J177" s="3"/>
      <c r="K177" s="3"/>
      <c r="L177" s="3"/>
    </row>
    <row r="178" spans="1:12" ht="15.75" x14ac:dyDescent="0.2">
      <c r="A178" s="3"/>
      <c r="B178" s="193"/>
      <c r="F178" s="3"/>
      <c r="G178" s="3"/>
      <c r="H178" s="3"/>
      <c r="I178" s="3"/>
      <c r="J178" s="3"/>
      <c r="K178" s="3"/>
      <c r="L178" s="3"/>
    </row>
    <row r="179" spans="1:12" ht="15.75" x14ac:dyDescent="0.2">
      <c r="A179" s="3"/>
      <c r="B179" s="193"/>
      <c r="F179" s="3"/>
      <c r="G179" s="3"/>
      <c r="H179" s="3"/>
      <c r="I179" s="3"/>
      <c r="J179" s="3"/>
      <c r="K179" s="3"/>
      <c r="L179" s="3"/>
    </row>
    <row r="180" spans="1:12" ht="15.75" x14ac:dyDescent="0.2">
      <c r="A180" s="3"/>
      <c r="B180" s="193"/>
      <c r="F180" s="3"/>
      <c r="G180" s="3"/>
      <c r="H180" s="3"/>
      <c r="I180" s="3"/>
      <c r="J180" s="3"/>
      <c r="K180" s="3"/>
      <c r="L180" s="3"/>
    </row>
    <row r="181" spans="1:12" ht="15.75" x14ac:dyDescent="0.2">
      <c r="A181" s="3"/>
      <c r="B181" s="193"/>
      <c r="F181" s="3"/>
      <c r="G181" s="3"/>
      <c r="H181" s="3"/>
      <c r="I181" s="3"/>
      <c r="J181" s="3"/>
      <c r="K181" s="3"/>
      <c r="L181" s="3"/>
    </row>
    <row r="182" spans="1:12" ht="15.75" x14ac:dyDescent="0.2">
      <c r="A182" s="3"/>
      <c r="B182" s="193"/>
      <c r="F182" s="3"/>
      <c r="G182" s="3"/>
      <c r="H182" s="3"/>
      <c r="I182" s="3"/>
      <c r="J182" s="3"/>
      <c r="K182" s="3"/>
      <c r="L182" s="3"/>
    </row>
    <row r="183" spans="1:12" ht="15.75" x14ac:dyDescent="0.2">
      <c r="A183" s="3"/>
      <c r="B183" s="193"/>
      <c r="F183" s="3"/>
      <c r="G183" s="3"/>
      <c r="H183" s="3"/>
      <c r="I183" s="3"/>
      <c r="J183" s="3"/>
      <c r="K183" s="3"/>
      <c r="L183" s="3"/>
    </row>
    <row r="184" spans="1:12" ht="15.75" x14ac:dyDescent="0.2">
      <c r="A184" s="3"/>
      <c r="B184" s="193"/>
      <c r="F184" s="3"/>
      <c r="G184" s="3"/>
      <c r="H184" s="3"/>
      <c r="I184" s="3"/>
      <c r="J184" s="3"/>
      <c r="K184" s="3"/>
      <c r="L184" s="3"/>
    </row>
    <row r="185" spans="1:12" ht="15.75" x14ac:dyDescent="0.2">
      <c r="A185" s="3"/>
      <c r="B185" s="193"/>
      <c r="F185" s="3"/>
      <c r="G185" s="3"/>
      <c r="H185" s="3"/>
      <c r="I185" s="3"/>
      <c r="J185" s="3"/>
      <c r="K185" s="3"/>
      <c r="L185" s="3"/>
    </row>
    <row r="186" spans="1:12" ht="15.75" x14ac:dyDescent="0.2">
      <c r="A186" s="3"/>
      <c r="B186" s="193"/>
      <c r="F186" s="3"/>
      <c r="G186" s="3"/>
      <c r="H186" s="3"/>
      <c r="I186" s="3"/>
      <c r="J186" s="3"/>
      <c r="K186" s="3"/>
      <c r="L186" s="3"/>
    </row>
    <row r="187" spans="1:12" ht="15.75" x14ac:dyDescent="0.2">
      <c r="A187" s="3"/>
      <c r="B187" s="193"/>
      <c r="F187" s="3"/>
      <c r="G187" s="3"/>
      <c r="H187" s="3"/>
      <c r="I187" s="3"/>
      <c r="J187" s="3"/>
      <c r="K187" s="3"/>
      <c r="L187" s="3"/>
    </row>
    <row r="188" spans="1:12" ht="15.75" x14ac:dyDescent="0.2">
      <c r="A188" s="3"/>
      <c r="B188" s="193"/>
      <c r="F188" s="3"/>
      <c r="G188" s="3"/>
      <c r="H188" s="3"/>
      <c r="I188" s="3"/>
      <c r="J188" s="3"/>
      <c r="K188" s="3"/>
      <c r="L188" s="3"/>
    </row>
    <row r="189" spans="1:12" ht="15.75" x14ac:dyDescent="0.2">
      <c r="A189" s="3"/>
      <c r="B189" s="193"/>
      <c r="F189" s="3"/>
      <c r="G189" s="3"/>
      <c r="H189" s="3"/>
      <c r="I189" s="3"/>
      <c r="J189" s="3"/>
      <c r="K189" s="3"/>
      <c r="L189" s="3"/>
    </row>
    <row r="190" spans="1:12" ht="15.75" x14ac:dyDescent="0.2">
      <c r="A190" s="3"/>
      <c r="B190" s="193"/>
      <c r="F190" s="3"/>
      <c r="G190" s="3"/>
      <c r="H190" s="3"/>
      <c r="I190" s="3"/>
      <c r="J190" s="3"/>
      <c r="K190" s="3"/>
      <c r="L190" s="3"/>
    </row>
    <row r="191" spans="1:12" ht="15.75" x14ac:dyDescent="0.2">
      <c r="A191" s="3"/>
      <c r="B191" s="193"/>
      <c r="F191" s="3"/>
      <c r="G191" s="3"/>
      <c r="H191" s="3"/>
      <c r="I191" s="3"/>
      <c r="J191" s="3"/>
      <c r="K191" s="3"/>
      <c r="L191" s="3"/>
    </row>
    <row r="192" spans="1:12" ht="15.75" x14ac:dyDescent="0.2">
      <c r="A192" s="3"/>
      <c r="B192" s="193"/>
      <c r="F192" s="3"/>
      <c r="G192" s="3"/>
      <c r="H192" s="3"/>
      <c r="I192" s="3"/>
      <c r="J192" s="3"/>
      <c r="K192" s="3"/>
      <c r="L192" s="3"/>
    </row>
    <row r="193" spans="1:12" ht="15.75" x14ac:dyDescent="0.2">
      <c r="A193" s="3"/>
      <c r="B193" s="193"/>
      <c r="F193" s="3"/>
      <c r="G193" s="3"/>
      <c r="H193" s="3"/>
      <c r="I193" s="3"/>
      <c r="J193" s="3"/>
      <c r="K193" s="3"/>
      <c r="L193" s="3"/>
    </row>
    <row r="194" spans="1:12" ht="15.75" x14ac:dyDescent="0.2">
      <c r="A194" s="3"/>
      <c r="B194" s="193"/>
      <c r="F194" s="3"/>
      <c r="G194" s="3"/>
      <c r="H194" s="3"/>
      <c r="I194" s="3"/>
      <c r="J194" s="3"/>
      <c r="K194" s="3"/>
      <c r="L194" s="3"/>
    </row>
    <row r="195" spans="1:12" ht="15.75" x14ac:dyDescent="0.2">
      <c r="A195" s="3"/>
      <c r="B195" s="193"/>
      <c r="F195" s="3"/>
      <c r="G195" s="3"/>
      <c r="H195" s="3"/>
      <c r="I195" s="3"/>
      <c r="J195" s="3"/>
      <c r="K195" s="3"/>
      <c r="L195" s="3"/>
    </row>
    <row r="196" spans="1:12" ht="15.75" x14ac:dyDescent="0.2">
      <c r="A196" s="3"/>
      <c r="B196" s="193"/>
      <c r="F196" s="3"/>
      <c r="G196" s="3"/>
      <c r="H196" s="3"/>
      <c r="I196" s="3"/>
      <c r="J196" s="3"/>
      <c r="K196" s="3"/>
      <c r="L196" s="3"/>
    </row>
    <row r="197" spans="1:12" ht="15.75" x14ac:dyDescent="0.2">
      <c r="A197" s="3"/>
      <c r="B197" s="193"/>
      <c r="F197" s="3"/>
      <c r="G197" s="3"/>
      <c r="H197" s="3"/>
      <c r="I197" s="3"/>
      <c r="J197" s="3"/>
      <c r="K197" s="3"/>
      <c r="L197" s="3"/>
    </row>
    <row r="198" spans="1:12" ht="15.75" x14ac:dyDescent="0.2">
      <c r="A198" s="3"/>
      <c r="B198" s="193"/>
      <c r="F198" s="3"/>
      <c r="G198" s="3"/>
      <c r="H198" s="3"/>
      <c r="I198" s="3"/>
      <c r="J198" s="3"/>
      <c r="K198" s="3"/>
      <c r="L198" s="3"/>
    </row>
    <row r="199" spans="1:12" ht="15.75" x14ac:dyDescent="0.2">
      <c r="A199" s="3"/>
      <c r="B199" s="193"/>
      <c r="F199" s="3"/>
      <c r="G199" s="3"/>
      <c r="H199" s="3"/>
      <c r="I199" s="3"/>
      <c r="J199" s="3"/>
      <c r="K199" s="3"/>
      <c r="L199" s="3"/>
    </row>
  </sheetData>
  <mergeCells count="15">
    <mergeCell ref="H74:L74"/>
    <mergeCell ref="A60:E60"/>
    <mergeCell ref="A68:E68"/>
    <mergeCell ref="A69:E69"/>
    <mergeCell ref="A59:E59"/>
    <mergeCell ref="A1:E1"/>
    <mergeCell ref="A2:E2"/>
    <mergeCell ref="A4:E4"/>
    <mergeCell ref="A14:E14"/>
    <mergeCell ref="A31:E31"/>
    <mergeCell ref="A52:E52"/>
    <mergeCell ref="A5:E5"/>
    <mergeCell ref="A15:E15"/>
    <mergeCell ref="A34:E34"/>
    <mergeCell ref="A53:E53"/>
  </mergeCells>
  <pageMargins left="0.25" right="0.25" top="0.75" bottom="0.75" header="0.3" footer="0.3"/>
  <pageSetup scale="60" fitToHeight="0" orientation="landscape" r:id="rId1"/>
  <headerFooter>
    <oddHeader>&amp;C&amp;"Arial,Bold"&amp;16 &amp;K03+0003. ANALIZA FINANCIARA INDICATORI</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N37"/>
  <sheetViews>
    <sheetView workbookViewId="0"/>
  </sheetViews>
  <sheetFormatPr defaultColWidth="8.85546875" defaultRowHeight="13.5" x14ac:dyDescent="0.25"/>
  <cols>
    <col min="1" max="1" width="39.7109375" style="36" customWidth="1"/>
    <col min="2" max="2" width="41" style="36" customWidth="1"/>
    <col min="3" max="3" width="11" style="17" customWidth="1"/>
    <col min="4" max="4" width="14.140625" style="17" customWidth="1"/>
    <col min="5" max="5" width="14.7109375" style="17" customWidth="1"/>
    <col min="6" max="6" width="10" style="297" bestFit="1" customWidth="1"/>
    <col min="7" max="7" width="21.7109375" style="3" customWidth="1"/>
    <col min="8" max="8" width="50" style="298" customWidth="1"/>
    <col min="9" max="14" width="9.140625" style="3" customWidth="1"/>
  </cols>
  <sheetData>
    <row r="1" spans="1:14" ht="19.5" x14ac:dyDescent="0.25">
      <c r="A1" s="296"/>
    </row>
    <row r="2" spans="1:14" ht="19.5" x14ac:dyDescent="0.25">
      <c r="A2" s="296"/>
    </row>
    <row r="3" spans="1:14" ht="18.75" hidden="1" x14ac:dyDescent="0.3">
      <c r="A3" s="299" t="s">
        <v>485</v>
      </c>
      <c r="C3" s="188"/>
      <c r="D3" s="188"/>
      <c r="E3" s="188"/>
    </row>
    <row r="4" spans="1:14" s="5" customFormat="1" ht="15.75" hidden="1" x14ac:dyDescent="0.25">
      <c r="A4" s="2"/>
      <c r="B4" s="16"/>
      <c r="C4" s="300"/>
      <c r="D4" s="300"/>
      <c r="E4" s="300"/>
      <c r="F4" s="301"/>
      <c r="G4" s="1"/>
      <c r="H4" s="298"/>
      <c r="I4" s="1"/>
      <c r="J4" s="1"/>
      <c r="K4" s="1"/>
      <c r="L4" s="1"/>
      <c r="M4" s="1"/>
      <c r="N4" s="1"/>
    </row>
    <row r="5" spans="1:14" s="5" customFormat="1" ht="31.5" hidden="1" x14ac:dyDescent="0.25">
      <c r="A5" s="302" t="s">
        <v>488</v>
      </c>
      <c r="B5" s="303" t="s">
        <v>486</v>
      </c>
      <c r="C5" s="304"/>
      <c r="D5" s="304"/>
      <c r="E5" s="305" t="str">
        <f>IFERROR('2 Cont RP'!D77/'2 Cont RP'!D50,"")</f>
        <v/>
      </c>
      <c r="F5" s="301"/>
      <c r="G5" s="1"/>
      <c r="H5" s="298"/>
      <c r="I5" s="1"/>
      <c r="J5" s="1"/>
      <c r="K5" s="1"/>
      <c r="L5" s="1"/>
      <c r="M5" s="1"/>
      <c r="N5" s="1"/>
    </row>
    <row r="6" spans="1:14" s="5" customFormat="1" ht="47.25" hidden="1" x14ac:dyDescent="0.25">
      <c r="A6" s="306"/>
      <c r="B6" s="303" t="s">
        <v>487</v>
      </c>
      <c r="C6" s="304"/>
      <c r="D6" s="304"/>
      <c r="E6" s="307">
        <f>'2 Cont RP'!D81</f>
        <v>0</v>
      </c>
      <c r="F6" s="301"/>
      <c r="G6" s="1"/>
      <c r="H6" s="298"/>
      <c r="I6" s="1"/>
      <c r="J6" s="1"/>
      <c r="K6" s="1"/>
      <c r="L6" s="1"/>
      <c r="M6" s="1"/>
      <c r="N6" s="1"/>
    </row>
    <row r="7" spans="1:14" s="5" customFormat="1" ht="17.25" customHeight="1" x14ac:dyDescent="0.25">
      <c r="A7" s="400"/>
      <c r="B7" s="400"/>
      <c r="C7" s="300"/>
      <c r="D7" s="300"/>
      <c r="E7" s="300"/>
      <c r="F7" s="301"/>
      <c r="G7" s="1"/>
      <c r="H7" s="298"/>
      <c r="I7" s="1"/>
      <c r="J7" s="1"/>
      <c r="K7" s="1"/>
      <c r="L7" s="1"/>
      <c r="M7" s="1"/>
      <c r="N7" s="1"/>
    </row>
    <row r="8" spans="1:14" ht="10.5" customHeight="1" x14ac:dyDescent="0.25">
      <c r="A8" s="296"/>
    </row>
    <row r="9" spans="1:14" ht="35.25" customHeight="1" x14ac:dyDescent="0.25">
      <c r="A9" s="306" t="s">
        <v>517</v>
      </c>
      <c r="B9" s="308"/>
      <c r="C9" s="309"/>
      <c r="D9" s="309"/>
      <c r="E9" s="309"/>
      <c r="F9" s="301"/>
      <c r="G9" s="1"/>
      <c r="I9" s="1"/>
      <c r="J9" s="1"/>
      <c r="K9" s="1"/>
    </row>
    <row r="10" spans="1:14" ht="22.5" customHeight="1" thickBot="1" x14ac:dyDescent="0.3">
      <c r="A10" s="306"/>
      <c r="B10" s="308"/>
      <c r="C10" s="309"/>
      <c r="D10" s="309"/>
      <c r="E10" s="310"/>
      <c r="F10" s="301"/>
      <c r="G10" s="1"/>
      <c r="I10" s="1"/>
      <c r="J10" s="1"/>
      <c r="K10" s="1"/>
    </row>
    <row r="11" spans="1:14" ht="15.75" x14ac:dyDescent="0.25">
      <c r="A11" s="270"/>
      <c r="B11" s="311"/>
      <c r="C11" s="312"/>
      <c r="D11" s="312"/>
      <c r="E11" s="313"/>
      <c r="F11" s="314"/>
    </row>
    <row r="12" spans="1:14" ht="31.5" x14ac:dyDescent="0.25">
      <c r="A12" s="315" t="s">
        <v>529</v>
      </c>
      <c r="F12" s="316"/>
    </row>
    <row r="13" spans="1:14" ht="25.5" x14ac:dyDescent="0.25">
      <c r="A13" s="205"/>
      <c r="B13" s="205" t="s">
        <v>458</v>
      </c>
      <c r="C13" s="317" t="s">
        <v>456</v>
      </c>
      <c r="D13" s="318" t="s">
        <v>455</v>
      </c>
      <c r="E13" s="319" t="s">
        <v>457</v>
      </c>
      <c r="F13" s="316"/>
      <c r="G13" s="320"/>
    </row>
    <row r="14" spans="1:14" ht="15.75" x14ac:dyDescent="0.25">
      <c r="A14" s="206" t="s">
        <v>484</v>
      </c>
      <c r="B14" s="205" t="s">
        <v>483</v>
      </c>
      <c r="C14" s="321" t="str">
        <f>'3 Analiza financiara-indicatori'!E55</f>
        <v/>
      </c>
      <c r="D14" s="322" t="str">
        <f>IF(C14&gt;E14,"NU","DA")</f>
        <v>NU</v>
      </c>
      <c r="E14" s="317">
        <v>0.5</v>
      </c>
      <c r="F14" s="316" t="s">
        <v>515</v>
      </c>
      <c r="G14" s="320"/>
      <c r="H14" s="323"/>
    </row>
    <row r="15" spans="1:14" ht="15.75" x14ac:dyDescent="0.25">
      <c r="A15" s="275" t="s">
        <v>403</v>
      </c>
      <c r="B15" s="205" t="s">
        <v>459</v>
      </c>
      <c r="C15" s="324" t="str">
        <f>'3 Analiza financiara-indicatori'!E71</f>
        <v/>
      </c>
      <c r="D15" s="322" t="str">
        <f>IF(C15&gt;E15,"NU","DA")</f>
        <v>NU</v>
      </c>
      <c r="E15" s="325">
        <v>0.85</v>
      </c>
      <c r="F15" s="316"/>
      <c r="H15" s="397"/>
      <c r="I15" s="397"/>
      <c r="J15" s="397"/>
      <c r="K15" s="397"/>
      <c r="L15" s="397"/>
    </row>
    <row r="16" spans="1:14" ht="15.75" x14ac:dyDescent="0.25">
      <c r="A16" s="206" t="s">
        <v>404</v>
      </c>
      <c r="B16" s="205" t="s">
        <v>460</v>
      </c>
      <c r="C16" s="324" t="str">
        <f>'3 Analiza financiara-indicatori'!E72</f>
        <v/>
      </c>
      <c r="D16" s="322" t="str">
        <f t="shared" ref="D16:D22" si="0">IF(C16&gt;E16,"NU","DA")</f>
        <v>NU</v>
      </c>
      <c r="E16" s="325">
        <v>0.8</v>
      </c>
      <c r="F16" s="316"/>
    </row>
    <row r="17" spans="1:6" ht="18" customHeight="1" x14ac:dyDescent="0.25">
      <c r="A17" s="256" t="s">
        <v>406</v>
      </c>
      <c r="B17" s="205" t="s">
        <v>461</v>
      </c>
      <c r="C17" s="324" t="str">
        <f>'3 Analiza financiara-indicatori'!E73</f>
        <v/>
      </c>
      <c r="D17" s="322" t="str">
        <f t="shared" si="0"/>
        <v>NU</v>
      </c>
      <c r="E17" s="325">
        <v>0.5</v>
      </c>
      <c r="F17" s="316"/>
    </row>
    <row r="18" spans="1:6" ht="15.75" x14ac:dyDescent="0.25">
      <c r="A18" s="256" t="s">
        <v>476</v>
      </c>
      <c r="B18" s="205" t="s">
        <v>462</v>
      </c>
      <c r="C18" s="324" t="str">
        <f>'3 Analiza financiara-indicatori'!E74</f>
        <v/>
      </c>
      <c r="D18" s="322" t="str">
        <f t="shared" si="0"/>
        <v>NU</v>
      </c>
      <c r="E18" s="324">
        <v>0.3</v>
      </c>
      <c r="F18" s="316" t="s">
        <v>515</v>
      </c>
    </row>
    <row r="19" spans="1:6" ht="25.5" hidden="1" x14ac:dyDescent="0.25">
      <c r="A19" s="233" t="s">
        <v>409</v>
      </c>
      <c r="B19" s="205" t="s">
        <v>463</v>
      </c>
      <c r="C19" s="324" t="str">
        <f>'3 Analiza financiara-indicatori'!E75</f>
        <v/>
      </c>
      <c r="D19" s="322" t="str">
        <f t="shared" si="0"/>
        <v>DA</v>
      </c>
      <c r="E19" s="322"/>
      <c r="F19" s="316"/>
    </row>
    <row r="20" spans="1:6" ht="31.5" hidden="1" x14ac:dyDescent="0.25">
      <c r="A20" s="233" t="s">
        <v>411</v>
      </c>
      <c r="B20" s="205" t="s">
        <v>464</v>
      </c>
      <c r="C20" s="324" t="str">
        <f>'3 Analiza financiara-indicatori'!E77</f>
        <v/>
      </c>
      <c r="D20" s="322" t="str">
        <f t="shared" si="0"/>
        <v>DA</v>
      </c>
      <c r="E20" s="322"/>
      <c r="F20" s="316"/>
    </row>
    <row r="21" spans="1:6" ht="25.5" hidden="1" x14ac:dyDescent="0.25">
      <c r="A21" s="250" t="s">
        <v>489</v>
      </c>
      <c r="B21" s="205" t="s">
        <v>498</v>
      </c>
      <c r="C21" s="324" t="str">
        <f>'3 Analiza financiara-indicatori'!E78</f>
        <v/>
      </c>
      <c r="D21" s="322" t="str">
        <f t="shared" si="0"/>
        <v>DA</v>
      </c>
      <c r="E21" s="322"/>
      <c r="F21" s="316"/>
    </row>
    <row r="22" spans="1:6" ht="25.5" x14ac:dyDescent="0.25">
      <c r="A22" s="252" t="s">
        <v>491</v>
      </c>
      <c r="B22" s="205" t="s">
        <v>499</v>
      </c>
      <c r="C22" s="324" t="str">
        <f>'3 Analiza financiara-indicatori'!E79</f>
        <v/>
      </c>
      <c r="D22" s="322" t="str">
        <f t="shared" si="0"/>
        <v>NU</v>
      </c>
      <c r="E22" s="325">
        <v>0.05</v>
      </c>
      <c r="F22" s="316"/>
    </row>
    <row r="23" spans="1:6" ht="31.5" x14ac:dyDescent="0.25">
      <c r="A23" s="256" t="s">
        <v>413</v>
      </c>
      <c r="B23" s="205" t="s">
        <v>471</v>
      </c>
      <c r="C23" s="324" t="str">
        <f>'3 Analiza financiara-indicatori'!E80</f>
        <v/>
      </c>
      <c r="D23" s="322" t="str">
        <f>IF(C23&gt;E23,"DA","NU")</f>
        <v>DA</v>
      </c>
      <c r="E23" s="325">
        <v>0.7</v>
      </c>
      <c r="F23" s="316"/>
    </row>
    <row r="24" spans="1:6" ht="15.75" hidden="1" x14ac:dyDescent="0.25">
      <c r="A24" s="233" t="s">
        <v>415</v>
      </c>
      <c r="B24" s="205" t="s">
        <v>465</v>
      </c>
      <c r="C24" s="324" t="str">
        <f>'3 Analiza financiara-indicatori'!E81</f>
        <v/>
      </c>
      <c r="D24" s="322" t="str">
        <f>IF(C24&gt;E24,"NU","DA")</f>
        <v>DA</v>
      </c>
      <c r="E24" s="322"/>
      <c r="F24" s="316"/>
    </row>
    <row r="25" spans="1:6" ht="25.5" hidden="1" x14ac:dyDescent="0.25">
      <c r="A25" s="231" t="s">
        <v>453</v>
      </c>
      <c r="B25" s="205" t="s">
        <v>470</v>
      </c>
      <c r="C25" s="324" t="str">
        <f>'3 Analiza financiara-indicatori'!E83</f>
        <v/>
      </c>
      <c r="D25" s="322" t="str">
        <f>IF(C25&gt;E25,"DA","NU")</f>
        <v>DA</v>
      </c>
      <c r="E25" s="324">
        <v>0.3</v>
      </c>
      <c r="F25" s="316"/>
    </row>
    <row r="26" spans="1:6" ht="31.5" x14ac:dyDescent="0.25">
      <c r="A26" s="274" t="s">
        <v>522</v>
      </c>
      <c r="B26" s="205" t="s">
        <v>521</v>
      </c>
      <c r="C26" s="324" t="str">
        <f>'3 Analiza financiara-indicatori'!E82</f>
        <v/>
      </c>
      <c r="D26" s="322" t="str">
        <f t="shared" ref="D26" si="1">IF(C26&gt;E26,"NU","DA")</f>
        <v>NU</v>
      </c>
      <c r="E26" s="325">
        <v>0.05</v>
      </c>
      <c r="F26" s="316"/>
    </row>
    <row r="27" spans="1:6" ht="41.25" x14ac:dyDescent="0.25">
      <c r="A27" s="273" t="s">
        <v>525</v>
      </c>
      <c r="B27" s="205" t="s">
        <v>497</v>
      </c>
      <c r="C27" s="324" t="str">
        <f>'3 Analiza financiara-indicatori'!E83</f>
        <v/>
      </c>
      <c r="D27" s="317" t="str">
        <f>IF(C27&gt;E27,"DA","NU")</f>
        <v>DA</v>
      </c>
      <c r="E27" s="324">
        <v>0.3</v>
      </c>
      <c r="F27" s="316"/>
    </row>
    <row r="28" spans="1:6" ht="15.75" x14ac:dyDescent="0.25">
      <c r="A28" s="232" t="s">
        <v>524</v>
      </c>
      <c r="B28" s="205" t="s">
        <v>527</v>
      </c>
      <c r="C28" s="324" t="str">
        <f>'3 Analiza financiara-indicatori'!E66</f>
        <v/>
      </c>
      <c r="D28" s="317" t="str">
        <f>IF(C28&gt;E28,"DA","NU")</f>
        <v>DA</v>
      </c>
      <c r="E28" s="324">
        <v>0.67</v>
      </c>
      <c r="F28" s="316"/>
    </row>
    <row r="29" spans="1:6" ht="15.75" x14ac:dyDescent="0.25">
      <c r="A29" s="256" t="s">
        <v>419</v>
      </c>
      <c r="B29" s="205" t="s">
        <v>469</v>
      </c>
      <c r="C29" s="324" t="str">
        <f>'3 Analiza financiara-indicatori'!E86</f>
        <v/>
      </c>
      <c r="D29" s="322" t="str">
        <f>IF(C29&gt;E29,"DA","NU")</f>
        <v>DA</v>
      </c>
      <c r="E29" s="325">
        <v>0.7</v>
      </c>
      <c r="F29" s="316"/>
    </row>
    <row r="30" spans="1:6" ht="31.5" hidden="1" x14ac:dyDescent="0.25">
      <c r="A30" s="200" t="s">
        <v>478</v>
      </c>
      <c r="B30" s="36" t="s">
        <v>475</v>
      </c>
      <c r="C30" s="23" t="str">
        <f>'3 Analiza financiara-indicatori'!E87</f>
        <v/>
      </c>
      <c r="D30" s="17" t="str">
        <f>IF(C30&gt;E30,"DA","NU")</f>
        <v>NU</v>
      </c>
      <c r="F30" s="316"/>
    </row>
    <row r="31" spans="1:6" ht="15.75" hidden="1" x14ac:dyDescent="0.25">
      <c r="A31" s="201" t="s">
        <v>423</v>
      </c>
      <c r="B31" s="36" t="s">
        <v>468</v>
      </c>
      <c r="C31" s="23" t="str">
        <f>'3 Analiza financiara-indicatori'!E89</f>
        <v/>
      </c>
      <c r="D31" s="17" t="str">
        <f>IF(C31&gt;E31,"DA","NU")</f>
        <v>NU</v>
      </c>
      <c r="F31" s="316"/>
    </row>
    <row r="32" spans="1:6" ht="15.75" hidden="1" x14ac:dyDescent="0.25">
      <c r="A32" s="201" t="s">
        <v>424</v>
      </c>
      <c r="B32" s="36" t="s">
        <v>467</v>
      </c>
      <c r="C32" s="23" t="str">
        <f>'3 Analiza financiara-indicatori'!E90</f>
        <v/>
      </c>
      <c r="D32" s="17" t="str">
        <f>IF(C32&gt;E32,"NU","DA")</f>
        <v>DA</v>
      </c>
      <c r="F32" s="316"/>
    </row>
    <row r="33" spans="1:6" ht="15.75" hidden="1" x14ac:dyDescent="0.25">
      <c r="A33" s="201" t="s">
        <v>425</v>
      </c>
      <c r="B33" s="36" t="s">
        <v>466</v>
      </c>
      <c r="C33" s="23" t="str">
        <f>'3 Analiza financiara-indicatori'!E91</f>
        <v/>
      </c>
      <c r="D33" s="17" t="str">
        <f>IF(C33&gt;E33,"DA","NU")</f>
        <v>DA</v>
      </c>
      <c r="E33" s="326">
        <v>0.3</v>
      </c>
      <c r="F33" s="316"/>
    </row>
    <row r="34" spans="1:6" ht="14.25" thickBot="1" x14ac:dyDescent="0.3">
      <c r="A34" s="327"/>
      <c r="B34" s="328"/>
      <c r="C34" s="329"/>
      <c r="D34" s="329"/>
      <c r="E34" s="329"/>
      <c r="F34" s="330"/>
    </row>
    <row r="36" spans="1:6" x14ac:dyDescent="0.25">
      <c r="A36" s="331"/>
    </row>
    <row r="37" spans="1:6" x14ac:dyDescent="0.25">
      <c r="A37" s="331"/>
    </row>
  </sheetData>
  <mergeCells count="2">
    <mergeCell ref="H15:L15"/>
    <mergeCell ref="A7:B7"/>
  </mergeCells>
  <conditionalFormatting sqref="D14:D33">
    <cfRule type="containsText" dxfId="7" priority="1" operator="containsText" text="NU">
      <formula>NOT(ISERROR(SEARCH("NU",D14)))</formula>
    </cfRule>
    <cfRule type="containsText" dxfId="6" priority="2" operator="containsText" text="DA">
      <formula>NOT(ISERROR(SEARCH("DA",D14)))</formula>
    </cfRule>
  </conditionalFormatting>
  <conditionalFormatting sqref="E6">
    <cfRule type="cellIs" dxfId="5" priority="3" operator="equal">
      <formula>0</formula>
    </cfRule>
    <cfRule type="cellIs" dxfId="4" priority="4" operator="greaterThan">
      <formula>0</formula>
    </cfRule>
  </conditionalFormatting>
  <pageMargins left="0.25" right="0.25" top="0.75" bottom="0.75" header="0.3" footer="0.3"/>
  <pageSetup scale="85" fitToHeight="0" orientation="landscape" r:id="rId1"/>
  <headerFooter>
    <oddHeader>&amp;C&amp;"Arial,Bold"&amp;16 &amp;K03+0004. RISC BENEFICIAR</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47"/>
  <sheetViews>
    <sheetView workbookViewId="0"/>
  </sheetViews>
  <sheetFormatPr defaultRowHeight="12.75" x14ac:dyDescent="0.2"/>
  <cols>
    <col min="1" max="1" width="9.140625" style="106"/>
    <col min="2" max="2" width="37.7109375" style="3" customWidth="1"/>
    <col min="3" max="3" width="4.28515625" style="30" customWidth="1"/>
    <col min="4" max="19" width="3.5703125" style="107" customWidth="1"/>
    <col min="20" max="33" width="5" style="31" customWidth="1"/>
  </cols>
  <sheetData>
    <row r="1" spans="1:33" ht="37.5" customHeight="1" x14ac:dyDescent="0.25">
      <c r="A1" s="66" t="s">
        <v>260</v>
      </c>
      <c r="B1" s="67"/>
      <c r="C1" s="68"/>
      <c r="D1" s="69"/>
      <c r="E1" s="69"/>
      <c r="F1" s="69"/>
      <c r="G1" s="69"/>
      <c r="H1" s="69"/>
      <c r="I1" s="69"/>
      <c r="J1" s="69"/>
      <c r="K1" s="69"/>
      <c r="L1" s="69"/>
      <c r="M1" s="69"/>
      <c r="N1" s="69"/>
      <c r="O1" s="69"/>
      <c r="P1" s="69"/>
      <c r="Q1" s="69"/>
      <c r="R1" s="69"/>
      <c r="S1" s="69"/>
      <c r="T1" s="70"/>
      <c r="U1" s="70"/>
      <c r="V1" s="70"/>
      <c r="W1" s="70"/>
      <c r="X1" s="70"/>
      <c r="Y1" s="70"/>
      <c r="Z1" s="70"/>
      <c r="AA1" s="70"/>
      <c r="AB1" s="70"/>
      <c r="AC1" s="70"/>
      <c r="AD1" s="70"/>
      <c r="AE1" s="70"/>
      <c r="AF1" s="70"/>
      <c r="AG1" s="70"/>
    </row>
    <row r="2" spans="1:33" ht="29.25" customHeight="1" x14ac:dyDescent="0.2">
      <c r="A2" s="386" t="s">
        <v>261</v>
      </c>
      <c r="B2" s="386"/>
      <c r="C2" s="386"/>
      <c r="D2" s="386"/>
      <c r="E2" s="386"/>
      <c r="F2" s="386"/>
      <c r="G2" s="386"/>
      <c r="H2" s="386"/>
      <c r="I2" s="71"/>
      <c r="J2" s="71"/>
      <c r="K2" s="71"/>
      <c r="L2" s="71"/>
      <c r="M2" s="71"/>
      <c r="N2" s="71"/>
      <c r="O2" s="71"/>
      <c r="P2" s="71"/>
      <c r="Q2" s="71"/>
      <c r="R2" s="71"/>
      <c r="S2" s="71"/>
      <c r="T2" s="72"/>
      <c r="U2" s="72" t="s">
        <v>94</v>
      </c>
      <c r="V2" s="72"/>
    </row>
    <row r="3" spans="1:33" x14ac:dyDescent="0.2">
      <c r="A3" s="73"/>
      <c r="B3" s="62"/>
      <c r="C3" s="74"/>
      <c r="D3" s="75"/>
      <c r="E3" s="75"/>
      <c r="F3" s="75"/>
      <c r="G3" s="75"/>
      <c r="H3" s="75"/>
      <c r="I3" s="71"/>
      <c r="J3" s="71"/>
      <c r="K3" s="71"/>
      <c r="L3" s="71"/>
      <c r="M3" s="71"/>
      <c r="N3" s="71"/>
      <c r="O3" s="71"/>
      <c r="P3" s="71"/>
      <c r="Q3" s="71"/>
      <c r="R3" s="71"/>
      <c r="S3" s="71"/>
      <c r="T3" s="72"/>
      <c r="U3" s="72"/>
      <c r="V3" s="72"/>
      <c r="W3" s="72"/>
      <c r="X3" s="72"/>
      <c r="Y3" s="72"/>
      <c r="Z3" s="72"/>
      <c r="AA3" s="72"/>
      <c r="AB3" s="72"/>
      <c r="AC3" s="72"/>
      <c r="AD3" s="72"/>
      <c r="AE3" s="72"/>
      <c r="AF3" s="72"/>
      <c r="AG3" s="72"/>
    </row>
    <row r="4" spans="1:33" ht="63.75" x14ac:dyDescent="0.2">
      <c r="A4" s="403" t="s">
        <v>93</v>
      </c>
      <c r="B4" s="406" t="s">
        <v>262</v>
      </c>
      <c r="C4" s="76" t="s">
        <v>263</v>
      </c>
      <c r="D4" s="409" t="s">
        <v>110</v>
      </c>
      <c r="E4" s="410"/>
      <c r="F4" s="410"/>
      <c r="G4" s="410"/>
      <c r="H4" s="410"/>
      <c r="I4" s="410"/>
      <c r="J4" s="410"/>
      <c r="K4" s="410"/>
      <c r="L4" s="410"/>
      <c r="M4" s="410"/>
      <c r="N4" s="410"/>
      <c r="O4" s="410"/>
      <c r="P4" s="410"/>
      <c r="Q4" s="410"/>
      <c r="R4" s="410"/>
      <c r="S4" s="410"/>
      <c r="T4" s="410"/>
      <c r="U4" s="410"/>
      <c r="V4" s="410"/>
      <c r="W4" s="410"/>
      <c r="X4" s="409" t="s">
        <v>264</v>
      </c>
      <c r="Y4" s="409"/>
      <c r="Z4" s="409"/>
      <c r="AA4" s="409"/>
      <c r="AB4" s="409"/>
      <c r="AC4" s="409"/>
      <c r="AD4" s="409"/>
      <c r="AE4" s="409"/>
      <c r="AF4" s="409"/>
      <c r="AG4" s="409"/>
    </row>
    <row r="5" spans="1:33" ht="12.75" customHeight="1" x14ac:dyDescent="0.2">
      <c r="A5" s="404"/>
      <c r="B5" s="407"/>
      <c r="C5" s="411" t="s">
        <v>259</v>
      </c>
      <c r="D5" s="412" t="s">
        <v>95</v>
      </c>
      <c r="E5" s="412"/>
      <c r="F5" s="412"/>
      <c r="G5" s="412"/>
      <c r="H5" s="412" t="s">
        <v>96</v>
      </c>
      <c r="I5" s="412"/>
      <c r="J5" s="412"/>
      <c r="K5" s="412"/>
      <c r="L5" s="413" t="s">
        <v>97</v>
      </c>
      <c r="M5" s="414"/>
      <c r="N5" s="414"/>
      <c r="O5" s="415"/>
      <c r="P5" s="413" t="s">
        <v>98</v>
      </c>
      <c r="Q5" s="414"/>
      <c r="R5" s="414"/>
      <c r="S5" s="415"/>
      <c r="T5" s="401" t="s">
        <v>265</v>
      </c>
      <c r="U5" s="401" t="s">
        <v>266</v>
      </c>
      <c r="V5" s="401" t="s">
        <v>267</v>
      </c>
      <c r="W5" s="401" t="s">
        <v>268</v>
      </c>
      <c r="X5" s="401">
        <v>5</v>
      </c>
      <c r="Y5" s="401">
        <v>6</v>
      </c>
      <c r="Z5" s="401">
        <v>7</v>
      </c>
      <c r="AA5" s="401">
        <v>8</v>
      </c>
      <c r="AB5" s="401">
        <v>9</v>
      </c>
      <c r="AC5" s="401">
        <v>10</v>
      </c>
      <c r="AD5" s="401">
        <v>11</v>
      </c>
      <c r="AE5" s="401">
        <v>12</v>
      </c>
      <c r="AF5" s="401">
        <v>13</v>
      </c>
      <c r="AG5" s="401">
        <v>14</v>
      </c>
    </row>
    <row r="6" spans="1:33" ht="22.5" x14ac:dyDescent="0.2">
      <c r="A6" s="405"/>
      <c r="B6" s="408"/>
      <c r="C6" s="411"/>
      <c r="D6" s="77" t="s">
        <v>269</v>
      </c>
      <c r="E6" s="77" t="s">
        <v>270</v>
      </c>
      <c r="F6" s="77" t="s">
        <v>271</v>
      </c>
      <c r="G6" s="77" t="s">
        <v>272</v>
      </c>
      <c r="H6" s="77" t="s">
        <v>269</v>
      </c>
      <c r="I6" s="77" t="s">
        <v>270</v>
      </c>
      <c r="J6" s="77" t="s">
        <v>271</v>
      </c>
      <c r="K6" s="77" t="s">
        <v>272</v>
      </c>
      <c r="L6" s="77" t="s">
        <v>269</v>
      </c>
      <c r="M6" s="77" t="s">
        <v>270</v>
      </c>
      <c r="N6" s="77" t="s">
        <v>271</v>
      </c>
      <c r="O6" s="77" t="s">
        <v>272</v>
      </c>
      <c r="P6" s="77" t="s">
        <v>269</v>
      </c>
      <c r="Q6" s="77" t="s">
        <v>270</v>
      </c>
      <c r="R6" s="77" t="s">
        <v>271</v>
      </c>
      <c r="S6" s="77" t="s">
        <v>272</v>
      </c>
      <c r="T6" s="402"/>
      <c r="U6" s="402"/>
      <c r="V6" s="402"/>
      <c r="W6" s="402"/>
      <c r="X6" s="402"/>
      <c r="Y6" s="402"/>
      <c r="Z6" s="402"/>
      <c r="AA6" s="402"/>
      <c r="AB6" s="402"/>
      <c r="AC6" s="402"/>
      <c r="AD6" s="402"/>
      <c r="AE6" s="402"/>
      <c r="AF6" s="402"/>
      <c r="AG6" s="402"/>
    </row>
    <row r="7" spans="1:33" ht="14.25" x14ac:dyDescent="0.2">
      <c r="A7" s="78"/>
      <c r="B7" s="417" t="s">
        <v>273</v>
      </c>
      <c r="C7" s="418"/>
      <c r="D7" s="418"/>
      <c r="E7" s="418"/>
      <c r="F7" s="418"/>
      <c r="G7" s="418"/>
      <c r="H7" s="418"/>
      <c r="I7" s="418"/>
      <c r="J7" s="418"/>
      <c r="K7" s="418"/>
      <c r="L7" s="418"/>
      <c r="M7" s="418"/>
      <c r="N7" s="418"/>
      <c r="O7" s="418"/>
      <c r="P7" s="418"/>
      <c r="Q7" s="418"/>
      <c r="R7" s="418"/>
      <c r="S7" s="418"/>
      <c r="T7" s="418"/>
      <c r="U7" s="418"/>
      <c r="V7" s="418"/>
      <c r="W7" s="419"/>
      <c r="X7" s="79"/>
      <c r="Y7" s="79"/>
      <c r="Z7" s="79"/>
      <c r="AA7" s="79"/>
      <c r="AB7" s="79"/>
      <c r="AC7" s="79"/>
      <c r="AD7" s="79"/>
      <c r="AE7" s="79"/>
      <c r="AF7" s="79"/>
      <c r="AG7" s="79"/>
    </row>
    <row r="8" spans="1:33" ht="14.25" customHeight="1" x14ac:dyDescent="0.2">
      <c r="A8" s="80">
        <v>1</v>
      </c>
      <c r="B8" s="81" t="s">
        <v>99</v>
      </c>
      <c r="C8" s="82"/>
      <c r="D8" s="83"/>
      <c r="E8" s="83"/>
      <c r="F8" s="83"/>
      <c r="G8" s="83"/>
      <c r="H8" s="83"/>
      <c r="I8" s="83"/>
      <c r="J8" s="83"/>
      <c r="K8" s="83"/>
      <c r="L8" s="83"/>
      <c r="M8" s="83"/>
      <c r="N8" s="83"/>
      <c r="O8" s="83"/>
      <c r="P8" s="83"/>
      <c r="Q8" s="83"/>
      <c r="R8" s="83"/>
      <c r="S8" s="83"/>
      <c r="T8" s="76">
        <f>SUM(D8:G8)</f>
        <v>0</v>
      </c>
      <c r="U8" s="76">
        <f>SUM(H8:K8)</f>
        <v>0</v>
      </c>
      <c r="V8" s="76">
        <f>SUM(L8:O8)</f>
        <v>0</v>
      </c>
      <c r="W8" s="76">
        <f>SUM(P8:S8)</f>
        <v>0</v>
      </c>
      <c r="X8" s="84"/>
      <c r="Y8" s="84"/>
      <c r="Z8" s="84"/>
      <c r="AA8" s="84"/>
      <c r="AB8" s="84"/>
      <c r="AC8" s="84"/>
      <c r="AD8" s="84"/>
      <c r="AE8" s="84"/>
      <c r="AF8" s="84"/>
      <c r="AG8" s="84"/>
    </row>
    <row r="9" spans="1:33" ht="14.25" customHeight="1" x14ac:dyDescent="0.2">
      <c r="A9" s="80">
        <v>2</v>
      </c>
      <c r="B9" s="81" t="s">
        <v>100</v>
      </c>
      <c r="C9" s="82"/>
      <c r="D9" s="83"/>
      <c r="E9" s="83"/>
      <c r="F9" s="83"/>
      <c r="G9" s="83"/>
      <c r="H9" s="83"/>
      <c r="I9" s="83"/>
      <c r="J9" s="83"/>
      <c r="K9" s="83"/>
      <c r="L9" s="83"/>
      <c r="M9" s="83"/>
      <c r="N9" s="83"/>
      <c r="O9" s="83"/>
      <c r="P9" s="83"/>
      <c r="Q9" s="83"/>
      <c r="R9" s="83"/>
      <c r="S9" s="83"/>
      <c r="T9" s="76">
        <f t="shared" ref="T9:T43" si="0">SUM(D9:G9)</f>
        <v>0</v>
      </c>
      <c r="U9" s="76">
        <f t="shared" ref="U9:U43" si="1">SUM(H9:K9)</f>
        <v>0</v>
      </c>
      <c r="V9" s="76">
        <f t="shared" ref="V9:V43" si="2">SUM(L9:O9)</f>
        <v>0</v>
      </c>
      <c r="W9" s="76">
        <f t="shared" ref="W9:W43" si="3">SUM(P9:S9)</f>
        <v>0</v>
      </c>
      <c r="X9" s="84"/>
      <c r="Y9" s="84"/>
      <c r="Z9" s="84"/>
      <c r="AA9" s="84"/>
      <c r="AB9" s="84"/>
      <c r="AC9" s="84"/>
      <c r="AD9" s="84"/>
      <c r="AE9" s="84"/>
      <c r="AF9" s="84"/>
      <c r="AG9" s="84"/>
    </row>
    <row r="10" spans="1:33" ht="14.25" customHeight="1" x14ac:dyDescent="0.2">
      <c r="A10" s="80">
        <v>3</v>
      </c>
      <c r="B10" s="81" t="s">
        <v>101</v>
      </c>
      <c r="C10" s="82"/>
      <c r="D10" s="83"/>
      <c r="E10" s="83"/>
      <c r="F10" s="83"/>
      <c r="G10" s="83"/>
      <c r="H10" s="83"/>
      <c r="I10" s="83"/>
      <c r="J10" s="83"/>
      <c r="K10" s="83"/>
      <c r="L10" s="83"/>
      <c r="M10" s="83"/>
      <c r="N10" s="83"/>
      <c r="O10" s="83"/>
      <c r="P10" s="83"/>
      <c r="Q10" s="83"/>
      <c r="R10" s="83"/>
      <c r="S10" s="83"/>
      <c r="T10" s="76">
        <f t="shared" si="0"/>
        <v>0</v>
      </c>
      <c r="U10" s="76">
        <f t="shared" si="1"/>
        <v>0</v>
      </c>
      <c r="V10" s="76">
        <f t="shared" si="2"/>
        <v>0</v>
      </c>
      <c r="W10" s="76">
        <f t="shared" si="3"/>
        <v>0</v>
      </c>
      <c r="X10" s="84"/>
      <c r="Y10" s="84"/>
      <c r="Z10" s="84"/>
      <c r="AA10" s="84"/>
      <c r="AB10" s="84"/>
      <c r="AC10" s="84"/>
      <c r="AD10" s="84"/>
      <c r="AE10" s="84"/>
      <c r="AF10" s="84"/>
      <c r="AG10" s="84"/>
    </row>
    <row r="11" spans="1:33" ht="29.25" customHeight="1" x14ac:dyDescent="0.2">
      <c r="A11" s="80">
        <v>4</v>
      </c>
      <c r="B11" s="81" t="s">
        <v>102</v>
      </c>
      <c r="C11" s="82"/>
      <c r="D11" s="83"/>
      <c r="E11" s="83"/>
      <c r="F11" s="83"/>
      <c r="G11" s="83"/>
      <c r="H11" s="83"/>
      <c r="I11" s="83"/>
      <c r="J11" s="83"/>
      <c r="K11" s="83"/>
      <c r="L11" s="83"/>
      <c r="M11" s="83"/>
      <c r="N11" s="83"/>
      <c r="O11" s="83"/>
      <c r="P11" s="83"/>
      <c r="Q11" s="83"/>
      <c r="R11" s="83"/>
      <c r="S11" s="83"/>
      <c r="T11" s="76">
        <f t="shared" si="0"/>
        <v>0</v>
      </c>
      <c r="U11" s="76">
        <f t="shared" si="1"/>
        <v>0</v>
      </c>
      <c r="V11" s="76">
        <f t="shared" si="2"/>
        <v>0</v>
      </c>
      <c r="W11" s="76">
        <f t="shared" si="3"/>
        <v>0</v>
      </c>
      <c r="X11" s="84"/>
      <c r="Y11" s="84"/>
      <c r="Z11" s="84"/>
      <c r="AA11" s="84"/>
      <c r="AB11" s="84"/>
      <c r="AC11" s="84"/>
      <c r="AD11" s="84"/>
      <c r="AE11" s="84"/>
      <c r="AF11" s="84"/>
      <c r="AG11" s="84"/>
    </row>
    <row r="12" spans="1:33" ht="18" customHeight="1" x14ac:dyDescent="0.2">
      <c r="A12" s="80">
        <v>5</v>
      </c>
      <c r="B12" s="81" t="s">
        <v>103</v>
      </c>
      <c r="C12" s="82"/>
      <c r="D12" s="83"/>
      <c r="E12" s="83"/>
      <c r="F12" s="83"/>
      <c r="G12" s="83"/>
      <c r="H12" s="83"/>
      <c r="I12" s="83"/>
      <c r="J12" s="83"/>
      <c r="K12" s="83"/>
      <c r="L12" s="83"/>
      <c r="M12" s="83"/>
      <c r="N12" s="83"/>
      <c r="O12" s="83"/>
      <c r="P12" s="83"/>
      <c r="Q12" s="83"/>
      <c r="R12" s="83"/>
      <c r="S12" s="83"/>
      <c r="T12" s="76">
        <f t="shared" si="0"/>
        <v>0</v>
      </c>
      <c r="U12" s="76">
        <f t="shared" si="1"/>
        <v>0</v>
      </c>
      <c r="V12" s="76">
        <f t="shared" si="2"/>
        <v>0</v>
      </c>
      <c r="W12" s="76">
        <f t="shared" si="3"/>
        <v>0</v>
      </c>
      <c r="X12" s="84"/>
      <c r="Y12" s="84"/>
      <c r="Z12" s="84"/>
      <c r="AA12" s="84"/>
      <c r="AB12" s="84"/>
      <c r="AC12" s="84"/>
      <c r="AD12" s="84"/>
      <c r="AE12" s="84"/>
      <c r="AF12" s="84"/>
      <c r="AG12" s="84"/>
    </row>
    <row r="13" spans="1:33" ht="14.25" customHeight="1" x14ac:dyDescent="0.2">
      <c r="A13" s="80">
        <v>6</v>
      </c>
      <c r="B13" s="81" t="s">
        <v>104</v>
      </c>
      <c r="C13" s="82"/>
      <c r="D13" s="83"/>
      <c r="E13" s="83"/>
      <c r="F13" s="83"/>
      <c r="G13" s="83"/>
      <c r="H13" s="83"/>
      <c r="I13" s="83"/>
      <c r="J13" s="83"/>
      <c r="K13" s="83"/>
      <c r="L13" s="83"/>
      <c r="M13" s="83"/>
      <c r="N13" s="83"/>
      <c r="O13" s="83"/>
      <c r="P13" s="83"/>
      <c r="Q13" s="83"/>
      <c r="R13" s="83"/>
      <c r="S13" s="83"/>
      <c r="T13" s="76">
        <f t="shared" si="0"/>
        <v>0</v>
      </c>
      <c r="U13" s="76">
        <f t="shared" si="1"/>
        <v>0</v>
      </c>
      <c r="V13" s="76">
        <f t="shared" si="2"/>
        <v>0</v>
      </c>
      <c r="W13" s="76">
        <f t="shared" si="3"/>
        <v>0</v>
      </c>
      <c r="X13" s="84"/>
      <c r="Y13" s="84"/>
      <c r="Z13" s="84"/>
      <c r="AA13" s="84"/>
      <c r="AB13" s="84"/>
      <c r="AC13" s="84"/>
      <c r="AD13" s="84"/>
      <c r="AE13" s="84"/>
      <c r="AF13" s="84"/>
      <c r="AG13" s="84"/>
    </row>
    <row r="14" spans="1:33" ht="14.25" customHeight="1" x14ac:dyDescent="0.2">
      <c r="A14" s="80">
        <v>7</v>
      </c>
      <c r="B14" s="81" t="s">
        <v>105</v>
      </c>
      <c r="C14" s="82"/>
      <c r="D14" s="83"/>
      <c r="E14" s="83"/>
      <c r="F14" s="83"/>
      <c r="G14" s="83"/>
      <c r="H14" s="83"/>
      <c r="I14" s="83"/>
      <c r="J14" s="83"/>
      <c r="K14" s="83"/>
      <c r="L14" s="83"/>
      <c r="M14" s="83"/>
      <c r="N14" s="83"/>
      <c r="O14" s="83"/>
      <c r="P14" s="83"/>
      <c r="Q14" s="83"/>
      <c r="R14" s="83"/>
      <c r="S14" s="83"/>
      <c r="T14" s="76">
        <f t="shared" si="0"/>
        <v>0</v>
      </c>
      <c r="U14" s="76">
        <f t="shared" si="1"/>
        <v>0</v>
      </c>
      <c r="V14" s="76">
        <f t="shared" si="2"/>
        <v>0</v>
      </c>
      <c r="W14" s="76">
        <f t="shared" si="3"/>
        <v>0</v>
      </c>
      <c r="X14" s="84"/>
      <c r="Y14" s="84"/>
      <c r="Z14" s="84"/>
      <c r="AA14" s="84"/>
      <c r="AB14" s="84"/>
      <c r="AC14" s="84"/>
      <c r="AD14" s="84"/>
      <c r="AE14" s="84"/>
      <c r="AF14" s="84"/>
      <c r="AG14" s="84"/>
    </row>
    <row r="15" spans="1:33" ht="28.5" customHeight="1" x14ac:dyDescent="0.2">
      <c r="A15" s="80">
        <v>8</v>
      </c>
      <c r="B15" s="81" t="s">
        <v>106</v>
      </c>
      <c r="C15" s="82"/>
      <c r="D15" s="83"/>
      <c r="E15" s="83"/>
      <c r="F15" s="83"/>
      <c r="G15" s="83"/>
      <c r="H15" s="83"/>
      <c r="I15" s="83"/>
      <c r="J15" s="83"/>
      <c r="K15" s="83"/>
      <c r="L15" s="83"/>
      <c r="M15" s="83"/>
      <c r="N15" s="83"/>
      <c r="O15" s="83"/>
      <c r="P15" s="83"/>
      <c r="Q15" s="83"/>
      <c r="R15" s="83"/>
      <c r="S15" s="83"/>
      <c r="T15" s="76">
        <f t="shared" si="0"/>
        <v>0</v>
      </c>
      <c r="U15" s="76">
        <f t="shared" si="1"/>
        <v>0</v>
      </c>
      <c r="V15" s="76">
        <f t="shared" si="2"/>
        <v>0</v>
      </c>
      <c r="W15" s="76">
        <f t="shared" si="3"/>
        <v>0</v>
      </c>
      <c r="X15" s="84"/>
      <c r="Y15" s="84"/>
      <c r="Z15" s="84"/>
      <c r="AA15" s="84"/>
      <c r="AB15" s="84"/>
      <c r="AC15" s="84"/>
      <c r="AD15" s="84"/>
      <c r="AE15" s="84"/>
      <c r="AF15" s="84"/>
      <c r="AG15" s="84"/>
    </row>
    <row r="16" spans="1:33" ht="13.5" customHeight="1" x14ac:dyDescent="0.2">
      <c r="A16" s="80">
        <v>9</v>
      </c>
      <c r="B16" s="81" t="s">
        <v>6</v>
      </c>
      <c r="C16" s="82"/>
      <c r="D16" s="83"/>
      <c r="E16" s="83"/>
      <c r="F16" s="83"/>
      <c r="G16" s="83"/>
      <c r="H16" s="83"/>
      <c r="I16" s="83"/>
      <c r="J16" s="83"/>
      <c r="K16" s="83"/>
      <c r="L16" s="83"/>
      <c r="M16" s="83"/>
      <c r="N16" s="83"/>
      <c r="O16" s="83"/>
      <c r="P16" s="83"/>
      <c r="Q16" s="83"/>
      <c r="R16" s="83"/>
      <c r="S16" s="83"/>
      <c r="T16" s="76">
        <f t="shared" si="0"/>
        <v>0</v>
      </c>
      <c r="U16" s="76">
        <f t="shared" si="1"/>
        <v>0</v>
      </c>
      <c r="V16" s="76">
        <f t="shared" si="2"/>
        <v>0</v>
      </c>
      <c r="W16" s="76">
        <f t="shared" si="3"/>
        <v>0</v>
      </c>
      <c r="X16" s="84"/>
      <c r="Y16" s="84"/>
      <c r="Z16" s="84"/>
      <c r="AA16" s="84"/>
      <c r="AB16" s="84"/>
      <c r="AC16" s="84"/>
      <c r="AD16" s="84"/>
      <c r="AE16" s="84"/>
      <c r="AF16" s="84"/>
      <c r="AG16" s="84"/>
    </row>
    <row r="17" spans="1:33" s="87" customFormat="1" ht="18" customHeight="1" x14ac:dyDescent="0.2">
      <c r="A17" s="420" t="s">
        <v>274</v>
      </c>
      <c r="B17" s="420"/>
      <c r="C17" s="85">
        <f t="shared" ref="C17:AG17" si="4">SUM(C8:C16)</f>
        <v>0</v>
      </c>
      <c r="D17" s="86">
        <f t="shared" si="4"/>
        <v>0</v>
      </c>
      <c r="E17" s="86">
        <f t="shared" si="4"/>
        <v>0</v>
      </c>
      <c r="F17" s="86">
        <f t="shared" si="4"/>
        <v>0</v>
      </c>
      <c r="G17" s="86">
        <f t="shared" si="4"/>
        <v>0</v>
      </c>
      <c r="H17" s="86">
        <f t="shared" si="4"/>
        <v>0</v>
      </c>
      <c r="I17" s="86">
        <f t="shared" si="4"/>
        <v>0</v>
      </c>
      <c r="J17" s="86">
        <f t="shared" si="4"/>
        <v>0</v>
      </c>
      <c r="K17" s="86">
        <f t="shared" si="4"/>
        <v>0</v>
      </c>
      <c r="L17" s="86">
        <f t="shared" si="4"/>
        <v>0</v>
      </c>
      <c r="M17" s="86">
        <f t="shared" si="4"/>
        <v>0</v>
      </c>
      <c r="N17" s="86">
        <f t="shared" si="4"/>
        <v>0</v>
      </c>
      <c r="O17" s="86">
        <f t="shared" si="4"/>
        <v>0</v>
      </c>
      <c r="P17" s="86">
        <f t="shared" si="4"/>
        <v>0</v>
      </c>
      <c r="Q17" s="86">
        <f t="shared" si="4"/>
        <v>0</v>
      </c>
      <c r="R17" s="86">
        <f t="shared" si="4"/>
        <v>0</v>
      </c>
      <c r="S17" s="86">
        <f t="shared" si="4"/>
        <v>0</v>
      </c>
      <c r="T17" s="85">
        <f t="shared" si="4"/>
        <v>0</v>
      </c>
      <c r="U17" s="85">
        <f t="shared" si="4"/>
        <v>0</v>
      </c>
      <c r="V17" s="85">
        <f t="shared" si="4"/>
        <v>0</v>
      </c>
      <c r="W17" s="85">
        <f t="shared" si="4"/>
        <v>0</v>
      </c>
      <c r="X17" s="85">
        <f t="shared" si="4"/>
        <v>0</v>
      </c>
      <c r="Y17" s="85">
        <f t="shared" si="4"/>
        <v>0</v>
      </c>
      <c r="Z17" s="85">
        <f t="shared" si="4"/>
        <v>0</v>
      </c>
      <c r="AA17" s="85">
        <f t="shared" si="4"/>
        <v>0</v>
      </c>
      <c r="AB17" s="85">
        <f t="shared" si="4"/>
        <v>0</v>
      </c>
      <c r="AC17" s="85">
        <f t="shared" si="4"/>
        <v>0</v>
      </c>
      <c r="AD17" s="85">
        <f t="shared" si="4"/>
        <v>0</v>
      </c>
      <c r="AE17" s="85">
        <f t="shared" si="4"/>
        <v>0</v>
      </c>
      <c r="AF17" s="85">
        <f t="shared" si="4"/>
        <v>0</v>
      </c>
      <c r="AG17" s="85">
        <f t="shared" si="4"/>
        <v>0</v>
      </c>
    </row>
    <row r="18" spans="1:33" ht="14.25" customHeight="1" x14ac:dyDescent="0.2">
      <c r="A18" s="80">
        <v>10</v>
      </c>
      <c r="B18" s="81" t="s">
        <v>275</v>
      </c>
      <c r="C18" s="82"/>
      <c r="D18" s="83"/>
      <c r="E18" s="83"/>
      <c r="F18" s="83"/>
      <c r="G18" s="83"/>
      <c r="H18" s="83"/>
      <c r="I18" s="83"/>
      <c r="J18" s="83"/>
      <c r="K18" s="83"/>
      <c r="L18" s="83"/>
      <c r="M18" s="83"/>
      <c r="N18" s="83"/>
      <c r="O18" s="83"/>
      <c r="P18" s="83"/>
      <c r="Q18" s="83"/>
      <c r="R18" s="83"/>
      <c r="S18" s="83"/>
      <c r="T18" s="76">
        <f>SUM(D18:G18)</f>
        <v>0</v>
      </c>
      <c r="U18" s="76">
        <f t="shared" si="1"/>
        <v>0</v>
      </c>
      <c r="V18" s="76">
        <f t="shared" si="2"/>
        <v>0</v>
      </c>
      <c r="W18" s="76">
        <f t="shared" si="3"/>
        <v>0</v>
      </c>
      <c r="X18" s="84"/>
      <c r="Y18" s="84"/>
      <c r="Z18" s="84"/>
      <c r="AA18" s="84"/>
      <c r="AB18" s="84"/>
      <c r="AC18" s="84"/>
      <c r="AD18" s="84"/>
      <c r="AE18" s="84"/>
      <c r="AF18" s="84"/>
      <c r="AG18" s="84"/>
    </row>
    <row r="19" spans="1:33" ht="30" customHeight="1" x14ac:dyDescent="0.2">
      <c r="A19" s="80">
        <v>11</v>
      </c>
      <c r="B19" s="81" t="s">
        <v>276</v>
      </c>
      <c r="C19" s="82"/>
      <c r="D19" s="83"/>
      <c r="E19" s="83"/>
      <c r="F19" s="83"/>
      <c r="G19" s="83"/>
      <c r="H19" s="83"/>
      <c r="I19" s="83"/>
      <c r="J19" s="83"/>
      <c r="K19" s="83"/>
      <c r="L19" s="83"/>
      <c r="M19" s="83"/>
      <c r="N19" s="83"/>
      <c r="O19" s="83"/>
      <c r="P19" s="83"/>
      <c r="Q19" s="83"/>
      <c r="R19" s="83"/>
      <c r="S19" s="83"/>
      <c r="T19" s="76">
        <f t="shared" si="0"/>
        <v>0</v>
      </c>
      <c r="U19" s="76">
        <f t="shared" si="1"/>
        <v>0</v>
      </c>
      <c r="V19" s="76">
        <f t="shared" si="2"/>
        <v>0</v>
      </c>
      <c r="W19" s="76">
        <f t="shared" si="3"/>
        <v>0</v>
      </c>
      <c r="X19" s="84"/>
      <c r="Y19" s="84"/>
      <c r="Z19" s="84"/>
      <c r="AA19" s="84"/>
      <c r="AB19" s="84"/>
      <c r="AC19" s="84"/>
      <c r="AD19" s="84"/>
      <c r="AE19" s="84"/>
      <c r="AF19" s="84"/>
      <c r="AG19" s="84"/>
    </row>
    <row r="20" spans="1:33" ht="14.25" customHeight="1" x14ac:dyDescent="0.2">
      <c r="A20" s="80">
        <v>12</v>
      </c>
      <c r="B20" s="81" t="s">
        <v>277</v>
      </c>
      <c r="C20" s="82"/>
      <c r="D20" s="83"/>
      <c r="E20" s="83"/>
      <c r="F20" s="83"/>
      <c r="G20" s="83"/>
      <c r="H20" s="83"/>
      <c r="I20" s="83"/>
      <c r="J20" s="83"/>
      <c r="K20" s="83"/>
      <c r="L20" s="83"/>
      <c r="M20" s="83"/>
      <c r="N20" s="83"/>
      <c r="O20" s="83"/>
      <c r="P20" s="83"/>
      <c r="Q20" s="83"/>
      <c r="R20" s="83"/>
      <c r="S20" s="83"/>
      <c r="T20" s="76">
        <f t="shared" si="0"/>
        <v>0</v>
      </c>
      <c r="U20" s="76">
        <f t="shared" si="1"/>
        <v>0</v>
      </c>
      <c r="V20" s="76">
        <f t="shared" si="2"/>
        <v>0</v>
      </c>
      <c r="W20" s="76">
        <f t="shared" si="3"/>
        <v>0</v>
      </c>
      <c r="X20" s="84"/>
      <c r="Y20" s="84"/>
      <c r="Z20" s="84"/>
      <c r="AA20" s="84"/>
      <c r="AB20" s="84"/>
      <c r="AC20" s="84"/>
      <c r="AD20" s="84"/>
      <c r="AE20" s="84"/>
      <c r="AF20" s="84"/>
      <c r="AG20" s="84"/>
    </row>
    <row r="21" spans="1:33" ht="59.25" customHeight="1" x14ac:dyDescent="0.2">
      <c r="A21" s="80">
        <v>13</v>
      </c>
      <c r="B21" s="81" t="s">
        <v>278</v>
      </c>
      <c r="C21" s="82"/>
      <c r="D21" s="83"/>
      <c r="E21" s="83"/>
      <c r="F21" s="83"/>
      <c r="G21" s="83"/>
      <c r="H21" s="83"/>
      <c r="I21" s="83"/>
      <c r="J21" s="83"/>
      <c r="K21" s="83"/>
      <c r="L21" s="83"/>
      <c r="M21" s="83"/>
      <c r="N21" s="83"/>
      <c r="O21" s="83"/>
      <c r="P21" s="83"/>
      <c r="Q21" s="83"/>
      <c r="R21" s="83"/>
      <c r="S21" s="83"/>
      <c r="T21" s="76">
        <f t="shared" si="0"/>
        <v>0</v>
      </c>
      <c r="U21" s="76">
        <f t="shared" si="1"/>
        <v>0</v>
      </c>
      <c r="V21" s="76">
        <f t="shared" si="2"/>
        <v>0</v>
      </c>
      <c r="W21" s="76">
        <f t="shared" si="3"/>
        <v>0</v>
      </c>
      <c r="X21" s="84"/>
      <c r="Y21" s="84"/>
      <c r="Z21" s="84"/>
      <c r="AA21" s="84"/>
      <c r="AB21" s="84"/>
      <c r="AC21" s="84"/>
      <c r="AD21" s="84"/>
      <c r="AE21" s="84"/>
      <c r="AF21" s="84"/>
      <c r="AG21" s="84"/>
    </row>
    <row r="22" spans="1:33" ht="15" customHeight="1" x14ac:dyDescent="0.2">
      <c r="A22" s="420" t="s">
        <v>279</v>
      </c>
      <c r="B22" s="420"/>
      <c r="C22" s="85">
        <f t="shared" ref="C22:AG24" si="5">SUM(C18:C21)</f>
        <v>0</v>
      </c>
      <c r="D22" s="86">
        <f t="shared" si="5"/>
        <v>0</v>
      </c>
      <c r="E22" s="86">
        <f t="shared" si="5"/>
        <v>0</v>
      </c>
      <c r="F22" s="86">
        <f t="shared" si="5"/>
        <v>0</v>
      </c>
      <c r="G22" s="86">
        <f t="shared" si="5"/>
        <v>0</v>
      </c>
      <c r="H22" s="86">
        <f t="shared" si="5"/>
        <v>0</v>
      </c>
      <c r="I22" s="86">
        <f t="shared" si="5"/>
        <v>0</v>
      </c>
      <c r="J22" s="86">
        <f t="shared" si="5"/>
        <v>0</v>
      </c>
      <c r="K22" s="86">
        <f t="shared" si="5"/>
        <v>0</v>
      </c>
      <c r="L22" s="86">
        <f t="shared" si="5"/>
        <v>0</v>
      </c>
      <c r="M22" s="86">
        <f t="shared" si="5"/>
        <v>0</v>
      </c>
      <c r="N22" s="86">
        <f t="shared" si="5"/>
        <v>0</v>
      </c>
      <c r="O22" s="86">
        <f t="shared" si="5"/>
        <v>0</v>
      </c>
      <c r="P22" s="86">
        <f t="shared" si="5"/>
        <v>0</v>
      </c>
      <c r="Q22" s="86">
        <f t="shared" si="5"/>
        <v>0</v>
      </c>
      <c r="R22" s="86">
        <f t="shared" si="5"/>
        <v>0</v>
      </c>
      <c r="S22" s="86">
        <f t="shared" si="5"/>
        <v>0</v>
      </c>
      <c r="T22" s="85">
        <f t="shared" si="5"/>
        <v>0</v>
      </c>
      <c r="U22" s="85">
        <f t="shared" si="5"/>
        <v>0</v>
      </c>
      <c r="V22" s="85">
        <f t="shared" si="5"/>
        <v>0</v>
      </c>
      <c r="W22" s="85">
        <f t="shared" si="5"/>
        <v>0</v>
      </c>
      <c r="X22" s="85">
        <f t="shared" si="5"/>
        <v>0</v>
      </c>
      <c r="Y22" s="85">
        <f t="shared" si="5"/>
        <v>0</v>
      </c>
      <c r="Z22" s="85">
        <f t="shared" si="5"/>
        <v>0</v>
      </c>
      <c r="AA22" s="85">
        <f t="shared" si="5"/>
        <v>0</v>
      </c>
      <c r="AB22" s="85">
        <f t="shared" si="5"/>
        <v>0</v>
      </c>
      <c r="AC22" s="85">
        <f t="shared" si="5"/>
        <v>0</v>
      </c>
      <c r="AD22" s="85">
        <f t="shared" si="5"/>
        <v>0</v>
      </c>
      <c r="AE22" s="85">
        <f t="shared" si="5"/>
        <v>0</v>
      </c>
      <c r="AF22" s="85">
        <f t="shared" si="5"/>
        <v>0</v>
      </c>
      <c r="AG22" s="85">
        <f t="shared" si="5"/>
        <v>0</v>
      </c>
    </row>
    <row r="23" spans="1:33" ht="15" customHeight="1" x14ac:dyDescent="0.2">
      <c r="A23" s="88">
        <v>14</v>
      </c>
      <c r="B23" s="89" t="s">
        <v>280</v>
      </c>
      <c r="C23" s="90"/>
      <c r="D23" s="91"/>
      <c r="E23" s="91"/>
      <c r="F23" s="91"/>
      <c r="G23" s="91"/>
      <c r="H23" s="91"/>
      <c r="I23" s="91"/>
      <c r="J23" s="91"/>
      <c r="K23" s="91"/>
      <c r="L23" s="91"/>
      <c r="M23" s="91"/>
      <c r="N23" s="91"/>
      <c r="O23" s="91"/>
      <c r="P23" s="91"/>
      <c r="Q23" s="91"/>
      <c r="R23" s="91"/>
      <c r="S23" s="91"/>
      <c r="T23" s="85">
        <f t="shared" si="5"/>
        <v>0</v>
      </c>
      <c r="U23" s="85">
        <f t="shared" si="5"/>
        <v>0</v>
      </c>
      <c r="V23" s="85">
        <f t="shared" si="5"/>
        <v>0</v>
      </c>
      <c r="W23" s="85">
        <f t="shared" si="5"/>
        <v>0</v>
      </c>
      <c r="X23" s="90"/>
      <c r="Y23" s="90"/>
      <c r="Z23" s="90"/>
      <c r="AA23" s="90"/>
      <c r="AB23" s="90"/>
      <c r="AC23" s="90"/>
      <c r="AD23" s="90"/>
      <c r="AE23" s="90"/>
      <c r="AF23" s="90"/>
      <c r="AG23" s="90"/>
    </row>
    <row r="24" spans="1:33" ht="15" customHeight="1" x14ac:dyDescent="0.2">
      <c r="A24" s="416" t="s">
        <v>281</v>
      </c>
      <c r="B24" s="416"/>
      <c r="C24" s="85">
        <f t="shared" ref="C24:S24" si="6">C23+C22+C17</f>
        <v>0</v>
      </c>
      <c r="D24" s="86">
        <f t="shared" si="6"/>
        <v>0</v>
      </c>
      <c r="E24" s="86">
        <f t="shared" si="6"/>
        <v>0</v>
      </c>
      <c r="F24" s="86">
        <f t="shared" si="6"/>
        <v>0</v>
      </c>
      <c r="G24" s="86">
        <f t="shared" si="6"/>
        <v>0</v>
      </c>
      <c r="H24" s="86">
        <f t="shared" si="6"/>
        <v>0</v>
      </c>
      <c r="I24" s="86">
        <f t="shared" si="6"/>
        <v>0</v>
      </c>
      <c r="J24" s="86">
        <f t="shared" si="6"/>
        <v>0</v>
      </c>
      <c r="K24" s="86">
        <f t="shared" si="6"/>
        <v>0</v>
      </c>
      <c r="L24" s="86">
        <f t="shared" si="6"/>
        <v>0</v>
      </c>
      <c r="M24" s="86">
        <f t="shared" si="6"/>
        <v>0</v>
      </c>
      <c r="N24" s="86">
        <f t="shared" si="6"/>
        <v>0</v>
      </c>
      <c r="O24" s="86">
        <f t="shared" si="6"/>
        <v>0</v>
      </c>
      <c r="P24" s="86">
        <f t="shared" si="6"/>
        <v>0</v>
      </c>
      <c r="Q24" s="86">
        <f t="shared" si="6"/>
        <v>0</v>
      </c>
      <c r="R24" s="86">
        <f t="shared" si="6"/>
        <v>0</v>
      </c>
      <c r="S24" s="86">
        <f t="shared" si="6"/>
        <v>0</v>
      </c>
      <c r="T24" s="85">
        <f t="shared" si="5"/>
        <v>0</v>
      </c>
      <c r="U24" s="85">
        <f t="shared" si="5"/>
        <v>0</v>
      </c>
      <c r="V24" s="85">
        <f t="shared" si="5"/>
        <v>0</v>
      </c>
      <c r="W24" s="85">
        <f t="shared" si="5"/>
        <v>0</v>
      </c>
      <c r="X24" s="85">
        <f t="shared" ref="X24:AG24" si="7">X23+X22+X17</f>
        <v>0</v>
      </c>
      <c r="Y24" s="85">
        <f t="shared" si="7"/>
        <v>0</v>
      </c>
      <c r="Z24" s="85">
        <f t="shared" si="7"/>
        <v>0</v>
      </c>
      <c r="AA24" s="85">
        <f t="shared" si="7"/>
        <v>0</v>
      </c>
      <c r="AB24" s="85">
        <f t="shared" si="7"/>
        <v>0</v>
      </c>
      <c r="AC24" s="85">
        <f t="shared" si="7"/>
        <v>0</v>
      </c>
      <c r="AD24" s="85">
        <f t="shared" si="7"/>
        <v>0</v>
      </c>
      <c r="AE24" s="85">
        <f t="shared" si="7"/>
        <v>0</v>
      </c>
      <c r="AF24" s="85">
        <f t="shared" si="7"/>
        <v>0</v>
      </c>
      <c r="AG24" s="85">
        <f t="shared" si="7"/>
        <v>0</v>
      </c>
    </row>
    <row r="25" spans="1:33" ht="18" customHeight="1" x14ac:dyDescent="0.2">
      <c r="A25" s="92"/>
      <c r="B25" s="417" t="s">
        <v>282</v>
      </c>
      <c r="C25" s="418"/>
      <c r="D25" s="418"/>
      <c r="E25" s="418"/>
      <c r="F25" s="418"/>
      <c r="G25" s="418"/>
      <c r="H25" s="418"/>
      <c r="I25" s="418"/>
      <c r="J25" s="418"/>
      <c r="K25" s="418"/>
      <c r="L25" s="418"/>
      <c r="M25" s="418"/>
      <c r="N25" s="418"/>
      <c r="O25" s="418"/>
      <c r="P25" s="418"/>
      <c r="Q25" s="418"/>
      <c r="R25" s="418"/>
      <c r="S25" s="418"/>
      <c r="T25" s="418"/>
      <c r="U25" s="418"/>
      <c r="V25" s="418"/>
      <c r="W25" s="419"/>
      <c r="X25" s="79"/>
      <c r="Y25" s="79"/>
      <c r="Z25" s="79"/>
      <c r="AA25" s="79"/>
      <c r="AB25" s="79"/>
      <c r="AC25" s="79"/>
      <c r="AD25" s="79"/>
      <c r="AE25" s="79"/>
      <c r="AF25" s="79"/>
      <c r="AG25" s="79"/>
    </row>
    <row r="26" spans="1:33" ht="26.25" customHeight="1" x14ac:dyDescent="0.2">
      <c r="A26" s="80">
        <v>1</v>
      </c>
      <c r="B26" s="81" t="s">
        <v>108</v>
      </c>
      <c r="C26" s="82"/>
      <c r="D26" s="83"/>
      <c r="E26" s="83"/>
      <c r="F26" s="83"/>
      <c r="G26" s="83"/>
      <c r="H26" s="83"/>
      <c r="I26" s="83"/>
      <c r="J26" s="83"/>
      <c r="K26" s="83"/>
      <c r="L26" s="83"/>
      <c r="M26" s="83"/>
      <c r="N26" s="83"/>
      <c r="O26" s="83"/>
      <c r="P26" s="83"/>
      <c r="Q26" s="83"/>
      <c r="R26" s="83"/>
      <c r="S26" s="83"/>
      <c r="T26" s="76">
        <f>SUM(D26:G26)</f>
        <v>0</v>
      </c>
      <c r="U26" s="76">
        <f>SUM(H26:K26)</f>
        <v>0</v>
      </c>
      <c r="V26" s="76">
        <f>SUM(L26:O26)</f>
        <v>0</v>
      </c>
      <c r="W26" s="76">
        <f>SUM(P26:S26)</f>
        <v>0</v>
      </c>
      <c r="X26" s="84"/>
      <c r="Y26" s="84"/>
      <c r="Z26" s="84"/>
      <c r="AA26" s="84"/>
      <c r="AB26" s="84"/>
      <c r="AC26" s="84"/>
      <c r="AD26" s="84"/>
      <c r="AE26" s="84"/>
      <c r="AF26" s="84"/>
      <c r="AG26" s="84"/>
    </row>
    <row r="27" spans="1:33" ht="18" customHeight="1" x14ac:dyDescent="0.2">
      <c r="A27" s="80">
        <v>2</v>
      </c>
      <c r="B27" s="81" t="s">
        <v>283</v>
      </c>
      <c r="C27" s="82"/>
      <c r="D27" s="83"/>
      <c r="E27" s="83"/>
      <c r="F27" s="83"/>
      <c r="G27" s="83"/>
      <c r="H27" s="83"/>
      <c r="I27" s="83"/>
      <c r="J27" s="83"/>
      <c r="K27" s="83"/>
      <c r="L27" s="83"/>
      <c r="M27" s="83"/>
      <c r="N27" s="83"/>
      <c r="O27" s="83"/>
      <c r="P27" s="83"/>
      <c r="Q27" s="83"/>
      <c r="R27" s="83"/>
      <c r="S27" s="83"/>
      <c r="T27" s="76">
        <f t="shared" si="0"/>
        <v>0</v>
      </c>
      <c r="U27" s="76">
        <f t="shared" si="1"/>
        <v>0</v>
      </c>
      <c r="V27" s="76">
        <f t="shared" si="2"/>
        <v>0</v>
      </c>
      <c r="W27" s="76">
        <f t="shared" si="3"/>
        <v>0</v>
      </c>
      <c r="X27" s="84"/>
      <c r="Y27" s="84"/>
      <c r="Z27" s="84"/>
      <c r="AA27" s="84"/>
      <c r="AB27" s="84"/>
      <c r="AC27" s="84"/>
      <c r="AD27" s="84"/>
      <c r="AE27" s="84"/>
      <c r="AF27" s="84"/>
      <c r="AG27" s="84"/>
    </row>
    <row r="28" spans="1:33" ht="14.25" customHeight="1" x14ac:dyDescent="0.2">
      <c r="A28" s="80">
        <v>3</v>
      </c>
      <c r="B28" s="81" t="s">
        <v>284</v>
      </c>
      <c r="C28" s="82"/>
      <c r="D28" s="83"/>
      <c r="E28" s="83"/>
      <c r="F28" s="83"/>
      <c r="G28" s="83"/>
      <c r="H28" s="83"/>
      <c r="I28" s="83"/>
      <c r="J28" s="83"/>
      <c r="K28" s="83"/>
      <c r="L28" s="83"/>
      <c r="M28" s="83"/>
      <c r="N28" s="83"/>
      <c r="O28" s="83"/>
      <c r="P28" s="83"/>
      <c r="Q28" s="83"/>
      <c r="R28" s="83"/>
      <c r="S28" s="83"/>
      <c r="T28" s="76">
        <f t="shared" si="0"/>
        <v>0</v>
      </c>
      <c r="U28" s="76">
        <f t="shared" si="1"/>
        <v>0</v>
      </c>
      <c r="V28" s="76">
        <f t="shared" si="2"/>
        <v>0</v>
      </c>
      <c r="W28" s="76">
        <f t="shared" si="3"/>
        <v>0</v>
      </c>
      <c r="X28" s="84"/>
      <c r="Y28" s="84"/>
      <c r="Z28" s="84"/>
      <c r="AA28" s="84"/>
      <c r="AB28" s="84"/>
      <c r="AC28" s="84"/>
      <c r="AD28" s="84"/>
      <c r="AE28" s="84"/>
      <c r="AF28" s="84"/>
      <c r="AG28" s="84"/>
    </row>
    <row r="29" spans="1:33" ht="14.25" customHeight="1" x14ac:dyDescent="0.2">
      <c r="A29" s="80">
        <v>4</v>
      </c>
      <c r="B29" s="81" t="s">
        <v>109</v>
      </c>
      <c r="C29" s="82"/>
      <c r="D29" s="83"/>
      <c r="E29" s="83"/>
      <c r="F29" s="83"/>
      <c r="G29" s="83"/>
      <c r="H29" s="83"/>
      <c r="I29" s="83"/>
      <c r="J29" s="83"/>
      <c r="K29" s="83"/>
      <c r="L29" s="83"/>
      <c r="M29" s="83"/>
      <c r="N29" s="83"/>
      <c r="O29" s="83"/>
      <c r="P29" s="83"/>
      <c r="Q29" s="83"/>
      <c r="R29" s="83"/>
      <c r="S29" s="83"/>
      <c r="T29" s="76">
        <f t="shared" si="0"/>
        <v>0</v>
      </c>
      <c r="U29" s="76">
        <f t="shared" si="1"/>
        <v>0</v>
      </c>
      <c r="V29" s="76">
        <f t="shared" si="2"/>
        <v>0</v>
      </c>
      <c r="W29" s="76">
        <f t="shared" si="3"/>
        <v>0</v>
      </c>
      <c r="X29" s="84"/>
      <c r="Y29" s="84"/>
      <c r="Z29" s="84"/>
      <c r="AA29" s="84"/>
      <c r="AB29" s="84"/>
      <c r="AC29" s="84"/>
      <c r="AD29" s="84"/>
      <c r="AE29" s="84"/>
      <c r="AF29" s="84"/>
      <c r="AG29" s="84"/>
    </row>
    <row r="30" spans="1:33" ht="14.25" customHeight="1" x14ac:dyDescent="0.2">
      <c r="A30" s="420" t="s">
        <v>107</v>
      </c>
      <c r="B30" s="420" t="s">
        <v>107</v>
      </c>
      <c r="C30" s="85">
        <f>SUM(C26:C29)</f>
        <v>0</v>
      </c>
      <c r="D30" s="86">
        <f t="shared" ref="D30:S30" si="8">SUM(D26:D29)</f>
        <v>0</v>
      </c>
      <c r="E30" s="86">
        <f t="shared" si="8"/>
        <v>0</v>
      </c>
      <c r="F30" s="86">
        <f t="shared" si="8"/>
        <v>0</v>
      </c>
      <c r="G30" s="86">
        <f t="shared" si="8"/>
        <v>0</v>
      </c>
      <c r="H30" s="86">
        <f t="shared" si="8"/>
        <v>0</v>
      </c>
      <c r="I30" s="86">
        <f t="shared" si="8"/>
        <v>0</v>
      </c>
      <c r="J30" s="86">
        <f t="shared" si="8"/>
        <v>0</v>
      </c>
      <c r="K30" s="86">
        <f t="shared" si="8"/>
        <v>0</v>
      </c>
      <c r="L30" s="86">
        <f t="shared" si="8"/>
        <v>0</v>
      </c>
      <c r="M30" s="86">
        <f t="shared" si="8"/>
        <v>0</v>
      </c>
      <c r="N30" s="86">
        <f t="shared" si="8"/>
        <v>0</v>
      </c>
      <c r="O30" s="86">
        <f t="shared" si="8"/>
        <v>0</v>
      </c>
      <c r="P30" s="86">
        <f t="shared" si="8"/>
        <v>0</v>
      </c>
      <c r="Q30" s="86">
        <f t="shared" si="8"/>
        <v>0</v>
      </c>
      <c r="R30" s="86">
        <f t="shared" si="8"/>
        <v>0</v>
      </c>
      <c r="S30" s="86">
        <f t="shared" si="8"/>
        <v>0</v>
      </c>
      <c r="T30" s="85">
        <f>SUM(T26:T29)</f>
        <v>0</v>
      </c>
      <c r="U30" s="85">
        <f t="shared" ref="U30:AF30" si="9">SUM(U26:U29)</f>
        <v>0</v>
      </c>
      <c r="V30" s="85">
        <f t="shared" si="9"/>
        <v>0</v>
      </c>
      <c r="W30" s="85">
        <f t="shared" si="9"/>
        <v>0</v>
      </c>
      <c r="X30" s="85">
        <f t="shared" si="9"/>
        <v>0</v>
      </c>
      <c r="Y30" s="85">
        <f t="shared" si="9"/>
        <v>0</v>
      </c>
      <c r="Z30" s="85">
        <f t="shared" si="9"/>
        <v>0</v>
      </c>
      <c r="AA30" s="85">
        <f t="shared" si="9"/>
        <v>0</v>
      </c>
      <c r="AB30" s="85">
        <f t="shared" si="9"/>
        <v>0</v>
      </c>
      <c r="AC30" s="85">
        <f t="shared" si="9"/>
        <v>0</v>
      </c>
      <c r="AD30" s="85">
        <f t="shared" si="9"/>
        <v>0</v>
      </c>
      <c r="AE30" s="85">
        <f t="shared" si="9"/>
        <v>0</v>
      </c>
      <c r="AF30" s="85">
        <f t="shared" si="9"/>
        <v>0</v>
      </c>
      <c r="AG30" s="85">
        <f>SUM(AG26:AG29)</f>
        <v>0</v>
      </c>
    </row>
    <row r="31" spans="1:33" ht="14.25" customHeight="1" x14ac:dyDescent="0.2">
      <c r="A31" s="80">
        <v>5</v>
      </c>
      <c r="B31" s="81" t="s">
        <v>285</v>
      </c>
      <c r="C31" s="82"/>
      <c r="D31" s="83"/>
      <c r="E31" s="83"/>
      <c r="F31" s="83"/>
      <c r="G31" s="83"/>
      <c r="H31" s="83"/>
      <c r="I31" s="83"/>
      <c r="J31" s="83"/>
      <c r="K31" s="83"/>
      <c r="L31" s="83"/>
      <c r="M31" s="83"/>
      <c r="N31" s="83"/>
      <c r="O31" s="83"/>
      <c r="P31" s="83"/>
      <c r="Q31" s="83"/>
      <c r="R31" s="83"/>
      <c r="S31" s="83"/>
      <c r="T31" s="76">
        <f>SUM(D31:G31)</f>
        <v>0</v>
      </c>
      <c r="U31" s="76">
        <f t="shared" si="1"/>
        <v>0</v>
      </c>
      <c r="V31" s="76">
        <f t="shared" si="2"/>
        <v>0</v>
      </c>
      <c r="W31" s="76">
        <f t="shared" si="3"/>
        <v>0</v>
      </c>
      <c r="X31" s="84"/>
      <c r="Y31" s="84"/>
      <c r="Z31" s="84"/>
      <c r="AA31" s="84"/>
      <c r="AB31" s="84"/>
      <c r="AC31" s="84"/>
      <c r="AD31" s="84"/>
      <c r="AE31" s="84"/>
      <c r="AF31" s="84"/>
      <c r="AG31" s="84"/>
    </row>
    <row r="32" spans="1:33" ht="24.75" customHeight="1" x14ac:dyDescent="0.2">
      <c r="A32" s="80">
        <v>6</v>
      </c>
      <c r="B32" s="81" t="s">
        <v>286</v>
      </c>
      <c r="C32" s="93">
        <f>C31*22.537%</f>
        <v>0</v>
      </c>
      <c r="D32" s="94">
        <f t="shared" ref="D32:S32" si="10">D31*22.537%</f>
        <v>0</v>
      </c>
      <c r="E32" s="94">
        <f t="shared" si="10"/>
        <v>0</v>
      </c>
      <c r="F32" s="94">
        <f t="shared" si="10"/>
        <v>0</v>
      </c>
      <c r="G32" s="94">
        <f t="shared" si="10"/>
        <v>0</v>
      </c>
      <c r="H32" s="94">
        <f t="shared" si="10"/>
        <v>0</v>
      </c>
      <c r="I32" s="94">
        <f t="shared" si="10"/>
        <v>0</v>
      </c>
      <c r="J32" s="94">
        <f t="shared" si="10"/>
        <v>0</v>
      </c>
      <c r="K32" s="94">
        <f t="shared" si="10"/>
        <v>0</v>
      </c>
      <c r="L32" s="94">
        <f t="shared" si="10"/>
        <v>0</v>
      </c>
      <c r="M32" s="94">
        <f t="shared" si="10"/>
        <v>0</v>
      </c>
      <c r="N32" s="94">
        <f t="shared" si="10"/>
        <v>0</v>
      </c>
      <c r="O32" s="94">
        <f t="shared" si="10"/>
        <v>0</v>
      </c>
      <c r="P32" s="94">
        <f t="shared" si="10"/>
        <v>0</v>
      </c>
      <c r="Q32" s="94">
        <f t="shared" si="10"/>
        <v>0</v>
      </c>
      <c r="R32" s="94">
        <f t="shared" si="10"/>
        <v>0</v>
      </c>
      <c r="S32" s="94">
        <f t="shared" si="10"/>
        <v>0</v>
      </c>
      <c r="T32" s="93">
        <f>T31*22.537%</f>
        <v>0</v>
      </c>
      <c r="U32" s="93">
        <f t="shared" ref="U32:AG32" si="11">U31*22.537%</f>
        <v>0</v>
      </c>
      <c r="V32" s="93">
        <f t="shared" si="11"/>
        <v>0</v>
      </c>
      <c r="W32" s="93">
        <f t="shared" si="11"/>
        <v>0</v>
      </c>
      <c r="X32" s="93">
        <f t="shared" si="11"/>
        <v>0</v>
      </c>
      <c r="Y32" s="93">
        <f t="shared" si="11"/>
        <v>0</v>
      </c>
      <c r="Z32" s="93">
        <f t="shared" si="11"/>
        <v>0</v>
      </c>
      <c r="AA32" s="93">
        <f t="shared" si="11"/>
        <v>0</v>
      </c>
      <c r="AB32" s="93">
        <f t="shared" si="11"/>
        <v>0</v>
      </c>
      <c r="AC32" s="93">
        <f t="shared" si="11"/>
        <v>0</v>
      </c>
      <c r="AD32" s="93">
        <f t="shared" si="11"/>
        <v>0</v>
      </c>
      <c r="AE32" s="93">
        <f t="shared" si="11"/>
        <v>0</v>
      </c>
      <c r="AF32" s="93">
        <f t="shared" si="11"/>
        <v>0</v>
      </c>
      <c r="AG32" s="93">
        <f t="shared" si="11"/>
        <v>0</v>
      </c>
    </row>
    <row r="33" spans="1:33" ht="14.25" customHeight="1" x14ac:dyDescent="0.2">
      <c r="A33" s="420" t="s">
        <v>287</v>
      </c>
      <c r="B33" s="420"/>
      <c r="C33" s="85">
        <f>SUM(C31:C32)</f>
        <v>0</v>
      </c>
      <c r="D33" s="86">
        <f t="shared" ref="D33:S33" si="12">SUM(D31:D32)</f>
        <v>0</v>
      </c>
      <c r="E33" s="86">
        <f t="shared" si="12"/>
        <v>0</v>
      </c>
      <c r="F33" s="86">
        <f t="shared" si="12"/>
        <v>0</v>
      </c>
      <c r="G33" s="86">
        <f t="shared" si="12"/>
        <v>0</v>
      </c>
      <c r="H33" s="86">
        <f t="shared" si="12"/>
        <v>0</v>
      </c>
      <c r="I33" s="86">
        <f t="shared" si="12"/>
        <v>0</v>
      </c>
      <c r="J33" s="86">
        <f t="shared" si="12"/>
        <v>0</v>
      </c>
      <c r="K33" s="86">
        <f t="shared" si="12"/>
        <v>0</v>
      </c>
      <c r="L33" s="86">
        <f t="shared" si="12"/>
        <v>0</v>
      </c>
      <c r="M33" s="86">
        <f t="shared" si="12"/>
        <v>0</v>
      </c>
      <c r="N33" s="86">
        <f t="shared" si="12"/>
        <v>0</v>
      </c>
      <c r="O33" s="86">
        <f t="shared" si="12"/>
        <v>0</v>
      </c>
      <c r="P33" s="86">
        <f t="shared" si="12"/>
        <v>0</v>
      </c>
      <c r="Q33" s="86">
        <f t="shared" si="12"/>
        <v>0</v>
      </c>
      <c r="R33" s="86">
        <f t="shared" si="12"/>
        <v>0</v>
      </c>
      <c r="S33" s="86">
        <f t="shared" si="12"/>
        <v>0</v>
      </c>
      <c r="T33" s="85">
        <f>SUM(T31:T32)</f>
        <v>0</v>
      </c>
      <c r="U33" s="85">
        <f t="shared" ref="U33:X33" si="13">SUM(U31:U32)</f>
        <v>0</v>
      </c>
      <c r="V33" s="85">
        <f t="shared" si="13"/>
        <v>0</v>
      </c>
      <c r="W33" s="85">
        <f t="shared" si="13"/>
        <v>0</v>
      </c>
      <c r="X33" s="85">
        <f t="shared" si="13"/>
        <v>0</v>
      </c>
      <c r="Y33" s="85">
        <f>SUM(Y31:Y32)</f>
        <v>0</v>
      </c>
      <c r="Z33" s="85">
        <f t="shared" ref="Z33:AF33" si="14">SUM(Z31:Z32)</f>
        <v>0</v>
      </c>
      <c r="AA33" s="85">
        <f t="shared" si="14"/>
        <v>0</v>
      </c>
      <c r="AB33" s="85">
        <f t="shared" si="14"/>
        <v>0</v>
      </c>
      <c r="AC33" s="85">
        <f t="shared" si="14"/>
        <v>0</v>
      </c>
      <c r="AD33" s="85">
        <f t="shared" si="14"/>
        <v>0</v>
      </c>
      <c r="AE33" s="85">
        <f t="shared" si="14"/>
        <v>0</v>
      </c>
      <c r="AF33" s="85">
        <f t="shared" si="14"/>
        <v>0</v>
      </c>
      <c r="AG33" s="85">
        <f>SUM(AG31:AG32)</f>
        <v>0</v>
      </c>
    </row>
    <row r="34" spans="1:33" ht="39.75" customHeight="1" x14ac:dyDescent="0.2">
      <c r="A34" s="80">
        <v>7</v>
      </c>
      <c r="B34" s="81" t="s">
        <v>288</v>
      </c>
      <c r="C34" s="82"/>
      <c r="D34" s="83"/>
      <c r="E34" s="83"/>
      <c r="F34" s="83"/>
      <c r="G34" s="83"/>
      <c r="H34" s="83"/>
      <c r="I34" s="83"/>
      <c r="J34" s="83"/>
      <c r="K34" s="83"/>
      <c r="L34" s="83"/>
      <c r="M34" s="83"/>
      <c r="N34" s="83"/>
      <c r="O34" s="83"/>
      <c r="P34" s="83"/>
      <c r="Q34" s="83"/>
      <c r="R34" s="83"/>
      <c r="S34" s="83"/>
      <c r="T34" s="76">
        <f>SUM(D34:G34)</f>
        <v>0</v>
      </c>
      <c r="U34" s="76">
        <f t="shared" si="1"/>
        <v>0</v>
      </c>
      <c r="V34" s="76">
        <f t="shared" si="2"/>
        <v>0</v>
      </c>
      <c r="W34" s="76">
        <f t="shared" si="3"/>
        <v>0</v>
      </c>
      <c r="X34" s="84"/>
      <c r="Y34" s="84"/>
      <c r="Z34" s="84"/>
      <c r="AA34" s="84"/>
      <c r="AB34" s="84"/>
      <c r="AC34" s="84"/>
      <c r="AD34" s="84"/>
      <c r="AE34" s="84"/>
      <c r="AF34" s="84"/>
      <c r="AG34" s="84"/>
    </row>
    <row r="35" spans="1:33" ht="15" customHeight="1" x14ac:dyDescent="0.2">
      <c r="A35" s="80">
        <v>8</v>
      </c>
      <c r="B35" s="81" t="s">
        <v>289</v>
      </c>
      <c r="C35" s="82"/>
      <c r="D35" s="83"/>
      <c r="E35" s="83"/>
      <c r="F35" s="83"/>
      <c r="G35" s="83"/>
      <c r="H35" s="83"/>
      <c r="I35" s="83"/>
      <c r="J35" s="83"/>
      <c r="K35" s="83"/>
      <c r="L35" s="83"/>
      <c r="M35" s="83"/>
      <c r="N35" s="83"/>
      <c r="O35" s="83"/>
      <c r="P35" s="83"/>
      <c r="Q35" s="83"/>
      <c r="R35" s="83"/>
      <c r="S35" s="83"/>
      <c r="T35" s="76">
        <f>SUM(D35:G35)</f>
        <v>0</v>
      </c>
      <c r="U35" s="76">
        <f t="shared" ref="U35:U36" si="15">SUM(H35:K35)</f>
        <v>0</v>
      </c>
      <c r="V35" s="76">
        <f t="shared" ref="V35:V36" si="16">SUM(L35:O35)</f>
        <v>0</v>
      </c>
      <c r="W35" s="76">
        <f t="shared" ref="W35:W36" si="17">SUM(P35:S35)</f>
        <v>0</v>
      </c>
      <c r="X35" s="84"/>
      <c r="Y35" s="84"/>
      <c r="Z35" s="84"/>
      <c r="AA35" s="84"/>
      <c r="AB35" s="84"/>
      <c r="AC35" s="84"/>
      <c r="AD35" s="84"/>
      <c r="AE35" s="84"/>
      <c r="AF35" s="84"/>
      <c r="AG35" s="84"/>
    </row>
    <row r="36" spans="1:33" ht="15" customHeight="1" x14ac:dyDescent="0.2">
      <c r="A36" s="80">
        <v>9</v>
      </c>
      <c r="B36" s="81" t="s">
        <v>290</v>
      </c>
      <c r="C36" s="82"/>
      <c r="D36" s="83"/>
      <c r="E36" s="83"/>
      <c r="F36" s="83"/>
      <c r="G36" s="83"/>
      <c r="H36" s="83"/>
      <c r="I36" s="83"/>
      <c r="J36" s="83"/>
      <c r="K36" s="83"/>
      <c r="L36" s="83"/>
      <c r="M36" s="83"/>
      <c r="N36" s="83"/>
      <c r="O36" s="83"/>
      <c r="P36" s="83"/>
      <c r="Q36" s="83"/>
      <c r="R36" s="83"/>
      <c r="S36" s="83"/>
      <c r="T36" s="76">
        <f>SUM(D36:G36)</f>
        <v>0</v>
      </c>
      <c r="U36" s="76">
        <f t="shared" si="15"/>
        <v>0</v>
      </c>
      <c r="V36" s="76">
        <f t="shared" si="16"/>
        <v>0</v>
      </c>
      <c r="W36" s="76">
        <f t="shared" si="17"/>
        <v>0</v>
      </c>
      <c r="X36" s="84"/>
      <c r="Y36" s="84"/>
      <c r="Z36" s="84"/>
      <c r="AA36" s="84"/>
      <c r="AB36" s="84"/>
      <c r="AC36" s="84"/>
      <c r="AD36" s="84"/>
      <c r="AE36" s="84"/>
      <c r="AF36" s="84"/>
      <c r="AG36" s="84"/>
    </row>
    <row r="37" spans="1:33" ht="40.5" customHeight="1" x14ac:dyDescent="0.2">
      <c r="A37" s="95">
        <v>10</v>
      </c>
      <c r="B37" s="81" t="s">
        <v>291</v>
      </c>
      <c r="C37" s="82"/>
      <c r="D37" s="83"/>
      <c r="E37" s="83"/>
      <c r="F37" s="83"/>
      <c r="G37" s="83"/>
      <c r="H37" s="83"/>
      <c r="I37" s="83"/>
      <c r="J37" s="83"/>
      <c r="K37" s="83"/>
      <c r="L37" s="83"/>
      <c r="M37" s="83"/>
      <c r="N37" s="83"/>
      <c r="O37" s="83"/>
      <c r="P37" s="83"/>
      <c r="Q37" s="83"/>
      <c r="R37" s="83"/>
      <c r="S37" s="83"/>
      <c r="T37" s="76">
        <f>SUM(D37:G37)</f>
        <v>0</v>
      </c>
      <c r="U37" s="76">
        <f t="shared" si="1"/>
        <v>0</v>
      </c>
      <c r="V37" s="76">
        <f t="shared" si="2"/>
        <v>0</v>
      </c>
      <c r="W37" s="76">
        <f t="shared" si="3"/>
        <v>0</v>
      </c>
      <c r="X37" s="84"/>
      <c r="Y37" s="84"/>
      <c r="Z37" s="84"/>
      <c r="AA37" s="84"/>
      <c r="AB37" s="84"/>
      <c r="AC37" s="84"/>
      <c r="AD37" s="84"/>
      <c r="AE37" s="84"/>
      <c r="AF37" s="84"/>
      <c r="AG37" s="84"/>
    </row>
    <row r="38" spans="1:33" ht="14.25" customHeight="1" x14ac:dyDescent="0.2">
      <c r="A38" s="420" t="s">
        <v>292</v>
      </c>
      <c r="B38" s="420"/>
      <c r="C38" s="85">
        <f>SUM(C34:C37)+C33+C30</f>
        <v>0</v>
      </c>
      <c r="D38" s="86">
        <f t="shared" ref="D38:R38" si="18">SUM(D34:D37)+D33+D30</f>
        <v>0</v>
      </c>
      <c r="E38" s="86">
        <f t="shared" si="18"/>
        <v>0</v>
      </c>
      <c r="F38" s="86">
        <f t="shared" si="18"/>
        <v>0</v>
      </c>
      <c r="G38" s="86">
        <f t="shared" si="18"/>
        <v>0</v>
      </c>
      <c r="H38" s="86">
        <f t="shared" si="18"/>
        <v>0</v>
      </c>
      <c r="I38" s="86">
        <f t="shared" si="18"/>
        <v>0</v>
      </c>
      <c r="J38" s="86">
        <f t="shared" si="18"/>
        <v>0</v>
      </c>
      <c r="K38" s="86">
        <f t="shared" si="18"/>
        <v>0</v>
      </c>
      <c r="L38" s="86">
        <f t="shared" si="18"/>
        <v>0</v>
      </c>
      <c r="M38" s="86">
        <f t="shared" si="18"/>
        <v>0</v>
      </c>
      <c r="N38" s="86">
        <f t="shared" si="18"/>
        <v>0</v>
      </c>
      <c r="O38" s="86">
        <f t="shared" si="18"/>
        <v>0</v>
      </c>
      <c r="P38" s="86">
        <f t="shared" si="18"/>
        <v>0</v>
      </c>
      <c r="Q38" s="86">
        <f t="shared" si="18"/>
        <v>0</v>
      </c>
      <c r="R38" s="86">
        <f t="shared" si="18"/>
        <v>0</v>
      </c>
      <c r="S38" s="86">
        <f>SUM(S34:S37)+S33+S30</f>
        <v>0</v>
      </c>
      <c r="T38" s="85">
        <f>SUM(T34:T37)+T33+T30</f>
        <v>0</v>
      </c>
      <c r="U38" s="85">
        <f t="shared" ref="U38:AD38" si="19">SUM(U34:U37)+U33+U30</f>
        <v>0</v>
      </c>
      <c r="V38" s="85">
        <f t="shared" si="19"/>
        <v>0</v>
      </c>
      <c r="W38" s="85">
        <f t="shared" si="19"/>
        <v>0</v>
      </c>
      <c r="X38" s="85">
        <f>SUM(X34:X37)+X33+X30</f>
        <v>0</v>
      </c>
      <c r="Y38" s="85">
        <f t="shared" si="19"/>
        <v>0</v>
      </c>
      <c r="Z38" s="85">
        <f t="shared" si="19"/>
        <v>0</v>
      </c>
      <c r="AA38" s="85">
        <f t="shared" si="19"/>
        <v>0</v>
      </c>
      <c r="AB38" s="85">
        <f t="shared" si="19"/>
        <v>0</v>
      </c>
      <c r="AC38" s="85">
        <f t="shared" si="19"/>
        <v>0</v>
      </c>
      <c r="AD38" s="85">
        <f t="shared" si="19"/>
        <v>0</v>
      </c>
      <c r="AE38" s="85">
        <f t="shared" ref="AE38" si="20">SUM(AE34:AE37)+AE33+AE30</f>
        <v>0</v>
      </c>
      <c r="AF38" s="85">
        <f t="shared" ref="AF38" si="21">SUM(AF34:AF37)+AF33+AF30</f>
        <v>0</v>
      </c>
      <c r="AG38" s="85">
        <f>SUM(AG34:AG37)+AG33+AG30</f>
        <v>0</v>
      </c>
    </row>
    <row r="39" spans="1:33" ht="14.25" customHeight="1" x14ac:dyDescent="0.2">
      <c r="A39" s="80">
        <v>11</v>
      </c>
      <c r="B39" s="96" t="s">
        <v>293</v>
      </c>
      <c r="C39" s="97">
        <f>SUM(C40:C42)</f>
        <v>0</v>
      </c>
      <c r="D39" s="98">
        <f>SUM(D40:D42)</f>
        <v>0</v>
      </c>
      <c r="E39" s="98">
        <f t="shared" ref="E39:AG39" si="22">SUM(E40:E42)</f>
        <v>0</v>
      </c>
      <c r="F39" s="98">
        <f t="shared" si="22"/>
        <v>0</v>
      </c>
      <c r="G39" s="98">
        <f t="shared" si="22"/>
        <v>0</v>
      </c>
      <c r="H39" s="98">
        <f t="shared" si="22"/>
        <v>0</v>
      </c>
      <c r="I39" s="98">
        <f t="shared" si="22"/>
        <v>0</v>
      </c>
      <c r="J39" s="98">
        <f t="shared" si="22"/>
        <v>0</v>
      </c>
      <c r="K39" s="98">
        <f t="shared" si="22"/>
        <v>0</v>
      </c>
      <c r="L39" s="98">
        <f t="shared" si="22"/>
        <v>0</v>
      </c>
      <c r="M39" s="98">
        <f t="shared" si="22"/>
        <v>0</v>
      </c>
      <c r="N39" s="98">
        <f t="shared" si="22"/>
        <v>0</v>
      </c>
      <c r="O39" s="98">
        <f t="shared" si="22"/>
        <v>0</v>
      </c>
      <c r="P39" s="98">
        <f t="shared" si="22"/>
        <v>0</v>
      </c>
      <c r="Q39" s="98">
        <f t="shared" si="22"/>
        <v>0</v>
      </c>
      <c r="R39" s="98">
        <f t="shared" si="22"/>
        <v>0</v>
      </c>
      <c r="S39" s="98">
        <f t="shared" si="22"/>
        <v>0</v>
      </c>
      <c r="T39" s="97">
        <f t="shared" si="22"/>
        <v>0</v>
      </c>
      <c r="U39" s="97">
        <f t="shared" si="22"/>
        <v>0</v>
      </c>
      <c r="V39" s="97">
        <f t="shared" si="22"/>
        <v>0</v>
      </c>
      <c r="W39" s="97">
        <f t="shared" si="22"/>
        <v>0</v>
      </c>
      <c r="X39" s="97">
        <f t="shared" si="22"/>
        <v>0</v>
      </c>
      <c r="Y39" s="97">
        <f t="shared" si="22"/>
        <v>0</v>
      </c>
      <c r="Z39" s="97">
        <f t="shared" si="22"/>
        <v>0</v>
      </c>
      <c r="AA39" s="97">
        <f t="shared" si="22"/>
        <v>0</v>
      </c>
      <c r="AB39" s="97">
        <f t="shared" si="22"/>
        <v>0</v>
      </c>
      <c r="AC39" s="97">
        <f t="shared" si="22"/>
        <v>0</v>
      </c>
      <c r="AD39" s="97">
        <f t="shared" si="22"/>
        <v>0</v>
      </c>
      <c r="AE39" s="97">
        <f t="shared" si="22"/>
        <v>0</v>
      </c>
      <c r="AF39" s="97">
        <f t="shared" si="22"/>
        <v>0</v>
      </c>
      <c r="AG39" s="97">
        <f t="shared" si="22"/>
        <v>0</v>
      </c>
    </row>
    <row r="40" spans="1:33" ht="14.25" customHeight="1" x14ac:dyDescent="0.2">
      <c r="A40" s="80"/>
      <c r="B40" s="99" t="s">
        <v>294</v>
      </c>
      <c r="C40" s="82"/>
      <c r="D40" s="83"/>
      <c r="E40" s="83"/>
      <c r="F40" s="83"/>
      <c r="G40" s="83"/>
      <c r="H40" s="83"/>
      <c r="I40" s="83"/>
      <c r="J40" s="83"/>
      <c r="K40" s="83"/>
      <c r="L40" s="83"/>
      <c r="M40" s="83"/>
      <c r="N40" s="83"/>
      <c r="O40" s="83"/>
      <c r="P40" s="83"/>
      <c r="Q40" s="83"/>
      <c r="R40" s="83"/>
      <c r="S40" s="83"/>
      <c r="T40" s="76">
        <f t="shared" ref="T40:T42" si="23">SUM(D40:G40)</f>
        <v>0</v>
      </c>
      <c r="U40" s="76">
        <f t="shared" ref="U40:U42" si="24">SUM(H40:K40)</f>
        <v>0</v>
      </c>
      <c r="V40" s="76">
        <f t="shared" ref="V40:V42" si="25">SUM(L40:O40)</f>
        <v>0</v>
      </c>
      <c r="W40" s="76">
        <f t="shared" ref="W40:W42" si="26">SUM(P40:S40)</f>
        <v>0</v>
      </c>
      <c r="X40" s="84"/>
      <c r="Y40" s="84"/>
      <c r="Z40" s="84"/>
      <c r="AA40" s="84"/>
      <c r="AB40" s="84"/>
      <c r="AC40" s="84"/>
      <c r="AD40" s="84"/>
      <c r="AE40" s="84"/>
      <c r="AF40" s="84"/>
      <c r="AG40" s="84"/>
    </row>
    <row r="41" spans="1:33" ht="14.25" customHeight="1" x14ac:dyDescent="0.2">
      <c r="A41" s="80"/>
      <c r="B41" s="99" t="s">
        <v>295</v>
      </c>
      <c r="C41" s="82"/>
      <c r="D41" s="83"/>
      <c r="E41" s="83"/>
      <c r="F41" s="83"/>
      <c r="G41" s="83"/>
      <c r="H41" s="83"/>
      <c r="I41" s="83"/>
      <c r="J41" s="83"/>
      <c r="K41" s="83"/>
      <c r="L41" s="83"/>
      <c r="M41" s="83"/>
      <c r="N41" s="83"/>
      <c r="O41" s="83"/>
      <c r="P41" s="83"/>
      <c r="Q41" s="83"/>
      <c r="R41" s="83"/>
      <c r="S41" s="83"/>
      <c r="T41" s="76">
        <f t="shared" si="23"/>
        <v>0</v>
      </c>
      <c r="U41" s="76">
        <f t="shared" si="24"/>
        <v>0</v>
      </c>
      <c r="V41" s="76">
        <f t="shared" si="25"/>
        <v>0</v>
      </c>
      <c r="W41" s="76">
        <f t="shared" si="26"/>
        <v>0</v>
      </c>
      <c r="X41" s="84"/>
      <c r="Y41" s="84"/>
      <c r="Z41" s="84"/>
      <c r="AA41" s="84"/>
      <c r="AB41" s="84"/>
      <c r="AC41" s="84"/>
      <c r="AD41" s="84"/>
      <c r="AE41" s="84"/>
      <c r="AF41" s="84"/>
      <c r="AG41" s="84"/>
    </row>
    <row r="42" spans="1:33" ht="14.25" customHeight="1" x14ac:dyDescent="0.2">
      <c r="A42" s="80"/>
      <c r="B42" s="99" t="s">
        <v>296</v>
      </c>
      <c r="C42" s="82"/>
      <c r="D42" s="83"/>
      <c r="E42" s="83"/>
      <c r="F42" s="83"/>
      <c r="G42" s="83"/>
      <c r="H42" s="83"/>
      <c r="I42" s="83"/>
      <c r="J42" s="83"/>
      <c r="K42" s="83"/>
      <c r="L42" s="83"/>
      <c r="M42" s="83"/>
      <c r="N42" s="83"/>
      <c r="O42" s="83"/>
      <c r="P42" s="83"/>
      <c r="Q42" s="83"/>
      <c r="R42" s="83"/>
      <c r="S42" s="83"/>
      <c r="T42" s="76">
        <f t="shared" si="23"/>
        <v>0</v>
      </c>
      <c r="U42" s="76">
        <f t="shared" si="24"/>
        <v>0</v>
      </c>
      <c r="V42" s="76">
        <f t="shared" si="25"/>
        <v>0</v>
      </c>
      <c r="W42" s="76">
        <f t="shared" si="26"/>
        <v>0</v>
      </c>
      <c r="X42" s="84"/>
      <c r="Y42" s="84"/>
      <c r="Z42" s="84"/>
      <c r="AA42" s="84"/>
      <c r="AB42" s="84"/>
      <c r="AC42" s="84"/>
      <c r="AD42" s="84"/>
      <c r="AE42" s="84"/>
      <c r="AF42" s="84"/>
      <c r="AG42" s="84"/>
    </row>
    <row r="43" spans="1:33" ht="56.25" customHeight="1" x14ac:dyDescent="0.2">
      <c r="A43" s="80">
        <v>12</v>
      </c>
      <c r="B43" s="81" t="s">
        <v>297</v>
      </c>
      <c r="C43" s="82"/>
      <c r="D43" s="83"/>
      <c r="E43" s="83"/>
      <c r="F43" s="83"/>
      <c r="G43" s="83"/>
      <c r="H43" s="83"/>
      <c r="I43" s="83"/>
      <c r="J43" s="83"/>
      <c r="K43" s="83"/>
      <c r="L43" s="83"/>
      <c r="M43" s="83"/>
      <c r="N43" s="83"/>
      <c r="O43" s="83"/>
      <c r="P43" s="83"/>
      <c r="Q43" s="83"/>
      <c r="R43" s="83"/>
      <c r="S43" s="83"/>
      <c r="T43" s="76">
        <f t="shared" si="0"/>
        <v>0</v>
      </c>
      <c r="U43" s="76">
        <f t="shared" si="1"/>
        <v>0</v>
      </c>
      <c r="V43" s="76">
        <f t="shared" si="2"/>
        <v>0</v>
      </c>
      <c r="W43" s="76">
        <f t="shared" si="3"/>
        <v>0</v>
      </c>
      <c r="X43" s="84"/>
      <c r="Y43" s="84"/>
      <c r="Z43" s="84"/>
      <c r="AA43" s="84"/>
      <c r="AB43" s="84"/>
      <c r="AC43" s="84"/>
      <c r="AD43" s="84"/>
      <c r="AE43" s="84"/>
      <c r="AF43" s="84"/>
      <c r="AG43" s="84"/>
    </row>
    <row r="44" spans="1:33" ht="14.25" customHeight="1" x14ac:dyDescent="0.2">
      <c r="A44" s="420" t="s">
        <v>298</v>
      </c>
      <c r="B44" s="420"/>
      <c r="C44" s="85">
        <f>C39+C43</f>
        <v>0</v>
      </c>
      <c r="D44" s="85">
        <f>D39+D43</f>
        <v>0</v>
      </c>
      <c r="E44" s="85">
        <f t="shared" ref="E44:AG44" si="27">E39+E43</f>
        <v>0</v>
      </c>
      <c r="F44" s="85">
        <f t="shared" si="27"/>
        <v>0</v>
      </c>
      <c r="G44" s="85">
        <f t="shared" si="27"/>
        <v>0</v>
      </c>
      <c r="H44" s="85">
        <f t="shared" si="27"/>
        <v>0</v>
      </c>
      <c r="I44" s="85">
        <f t="shared" si="27"/>
        <v>0</v>
      </c>
      <c r="J44" s="85">
        <f t="shared" si="27"/>
        <v>0</v>
      </c>
      <c r="K44" s="85">
        <f t="shared" si="27"/>
        <v>0</v>
      </c>
      <c r="L44" s="85">
        <f t="shared" si="27"/>
        <v>0</v>
      </c>
      <c r="M44" s="85">
        <f t="shared" si="27"/>
        <v>0</v>
      </c>
      <c r="N44" s="85">
        <f t="shared" si="27"/>
        <v>0</v>
      </c>
      <c r="O44" s="85">
        <f t="shared" si="27"/>
        <v>0</v>
      </c>
      <c r="P44" s="85">
        <f t="shared" si="27"/>
        <v>0</v>
      </c>
      <c r="Q44" s="85">
        <f t="shared" si="27"/>
        <v>0</v>
      </c>
      <c r="R44" s="85">
        <f t="shared" si="27"/>
        <v>0</v>
      </c>
      <c r="S44" s="85">
        <f t="shared" si="27"/>
        <v>0</v>
      </c>
      <c r="T44" s="85">
        <f t="shared" si="27"/>
        <v>0</v>
      </c>
      <c r="U44" s="85">
        <f t="shared" si="27"/>
        <v>0</v>
      </c>
      <c r="V44" s="85">
        <f t="shared" si="27"/>
        <v>0</v>
      </c>
      <c r="W44" s="85">
        <f t="shared" si="27"/>
        <v>0</v>
      </c>
      <c r="X44" s="85">
        <f t="shared" si="27"/>
        <v>0</v>
      </c>
      <c r="Y44" s="85">
        <f t="shared" si="27"/>
        <v>0</v>
      </c>
      <c r="Z44" s="85">
        <f t="shared" si="27"/>
        <v>0</v>
      </c>
      <c r="AA44" s="85">
        <f t="shared" si="27"/>
        <v>0</v>
      </c>
      <c r="AB44" s="85">
        <f t="shared" si="27"/>
        <v>0</v>
      </c>
      <c r="AC44" s="85">
        <f t="shared" si="27"/>
        <v>0</v>
      </c>
      <c r="AD44" s="85">
        <f t="shared" si="27"/>
        <v>0</v>
      </c>
      <c r="AE44" s="85">
        <f t="shared" si="27"/>
        <v>0</v>
      </c>
      <c r="AF44" s="85">
        <f t="shared" si="27"/>
        <v>0</v>
      </c>
      <c r="AG44" s="85">
        <f t="shared" si="27"/>
        <v>0</v>
      </c>
    </row>
    <row r="45" spans="1:33" ht="16.5" customHeight="1" x14ac:dyDescent="0.2">
      <c r="A45" s="80">
        <v>13</v>
      </c>
      <c r="B45" s="100" t="s">
        <v>299</v>
      </c>
      <c r="C45" s="90"/>
      <c r="D45" s="91"/>
      <c r="E45" s="91"/>
      <c r="F45" s="91"/>
      <c r="G45" s="91"/>
      <c r="H45" s="91"/>
      <c r="I45" s="91"/>
      <c r="J45" s="91"/>
      <c r="K45" s="91"/>
      <c r="L45" s="91"/>
      <c r="M45" s="91"/>
      <c r="N45" s="91"/>
      <c r="O45" s="91"/>
      <c r="P45" s="91"/>
      <c r="Q45" s="91"/>
      <c r="R45" s="91"/>
      <c r="S45" s="91"/>
      <c r="T45" s="85">
        <f>T40+T44</f>
        <v>0</v>
      </c>
      <c r="U45" s="85">
        <f>U40+U44</f>
        <v>0</v>
      </c>
      <c r="V45" s="85">
        <f>V40+V44</f>
        <v>0</v>
      </c>
      <c r="W45" s="85">
        <f>W40+W44</f>
        <v>0</v>
      </c>
      <c r="X45" s="90"/>
      <c r="Y45" s="90"/>
      <c r="Z45" s="90"/>
      <c r="AA45" s="90"/>
      <c r="AB45" s="90"/>
      <c r="AC45" s="90"/>
      <c r="AD45" s="90"/>
      <c r="AE45" s="90"/>
      <c r="AF45" s="90"/>
      <c r="AG45" s="90"/>
    </row>
    <row r="46" spans="1:33" ht="14.25" customHeight="1" x14ac:dyDescent="0.2">
      <c r="A46" s="416" t="s">
        <v>300</v>
      </c>
      <c r="B46" s="416"/>
      <c r="C46" s="85">
        <f t="shared" ref="C46:AG46" si="28">C38+C44+C45</f>
        <v>0</v>
      </c>
      <c r="D46" s="86">
        <f t="shared" si="28"/>
        <v>0</v>
      </c>
      <c r="E46" s="86">
        <f t="shared" si="28"/>
        <v>0</v>
      </c>
      <c r="F46" s="86">
        <f t="shared" si="28"/>
        <v>0</v>
      </c>
      <c r="G46" s="86">
        <f t="shared" si="28"/>
        <v>0</v>
      </c>
      <c r="H46" s="86">
        <f t="shared" si="28"/>
        <v>0</v>
      </c>
      <c r="I46" s="86">
        <f t="shared" si="28"/>
        <v>0</v>
      </c>
      <c r="J46" s="86">
        <f t="shared" si="28"/>
        <v>0</v>
      </c>
      <c r="K46" s="86">
        <f t="shared" si="28"/>
        <v>0</v>
      </c>
      <c r="L46" s="86">
        <f t="shared" si="28"/>
        <v>0</v>
      </c>
      <c r="M46" s="86">
        <f t="shared" si="28"/>
        <v>0</v>
      </c>
      <c r="N46" s="86">
        <f t="shared" si="28"/>
        <v>0</v>
      </c>
      <c r="O46" s="86">
        <f t="shared" si="28"/>
        <v>0</v>
      </c>
      <c r="P46" s="86">
        <f t="shared" si="28"/>
        <v>0</v>
      </c>
      <c r="Q46" s="86">
        <f t="shared" si="28"/>
        <v>0</v>
      </c>
      <c r="R46" s="86">
        <f t="shared" si="28"/>
        <v>0</v>
      </c>
      <c r="S46" s="86">
        <f t="shared" si="28"/>
        <v>0</v>
      </c>
      <c r="T46" s="85">
        <f t="shared" si="28"/>
        <v>0</v>
      </c>
      <c r="U46" s="85">
        <f t="shared" si="28"/>
        <v>0</v>
      </c>
      <c r="V46" s="85">
        <f t="shared" si="28"/>
        <v>0</v>
      </c>
      <c r="W46" s="85">
        <f t="shared" si="28"/>
        <v>0</v>
      </c>
      <c r="X46" s="85">
        <f t="shared" si="28"/>
        <v>0</v>
      </c>
      <c r="Y46" s="85">
        <f t="shared" si="28"/>
        <v>0</v>
      </c>
      <c r="Z46" s="85">
        <f t="shared" si="28"/>
        <v>0</v>
      </c>
      <c r="AA46" s="85">
        <f t="shared" si="28"/>
        <v>0</v>
      </c>
      <c r="AB46" s="85">
        <f t="shared" si="28"/>
        <v>0</v>
      </c>
      <c r="AC46" s="85">
        <f t="shared" si="28"/>
        <v>0</v>
      </c>
      <c r="AD46" s="85">
        <f t="shared" si="28"/>
        <v>0</v>
      </c>
      <c r="AE46" s="85">
        <f t="shared" si="28"/>
        <v>0</v>
      </c>
      <c r="AF46" s="85">
        <f t="shared" si="28"/>
        <v>0</v>
      </c>
      <c r="AG46" s="85">
        <f t="shared" si="28"/>
        <v>0</v>
      </c>
    </row>
    <row r="47" spans="1:33" x14ac:dyDescent="0.2">
      <c r="A47" s="101"/>
      <c r="B47" s="102"/>
      <c r="C47" s="103"/>
      <c r="D47" s="104"/>
      <c r="E47" s="104"/>
      <c r="F47" s="104"/>
      <c r="G47" s="104"/>
      <c r="H47" s="104"/>
      <c r="I47" s="104"/>
      <c r="J47" s="104"/>
      <c r="K47" s="104"/>
      <c r="L47" s="104"/>
      <c r="M47" s="104"/>
      <c r="N47" s="104"/>
      <c r="O47" s="104"/>
      <c r="P47" s="104"/>
      <c r="Q47" s="104"/>
      <c r="R47" s="104"/>
      <c r="S47" s="104"/>
      <c r="T47" s="105"/>
      <c r="U47" s="105"/>
      <c r="V47" s="105"/>
      <c r="W47" s="105"/>
      <c r="X47" s="105"/>
      <c r="Y47" s="105"/>
      <c r="Z47" s="105"/>
      <c r="AA47" s="105"/>
      <c r="AB47" s="105"/>
      <c r="AC47" s="105"/>
      <c r="AD47" s="105"/>
      <c r="AE47" s="105"/>
      <c r="AF47" s="105"/>
      <c r="AG47" s="105"/>
    </row>
  </sheetData>
  <mergeCells count="34">
    <mergeCell ref="B25:W25"/>
    <mergeCell ref="A30:B30"/>
    <mergeCell ref="A33:B33"/>
    <mergeCell ref="A38:B38"/>
    <mergeCell ref="A44:B44"/>
    <mergeCell ref="A46:B46"/>
    <mergeCell ref="AF5:AF6"/>
    <mergeCell ref="AG5:AG6"/>
    <mergeCell ref="B7:W7"/>
    <mergeCell ref="A17:B17"/>
    <mergeCell ref="A22:B22"/>
    <mergeCell ref="A24:B24"/>
    <mergeCell ref="Z5:Z6"/>
    <mergeCell ref="AA5:AA6"/>
    <mergeCell ref="AB5:AB6"/>
    <mergeCell ref="AC5:AC6"/>
    <mergeCell ref="AD5:AD6"/>
    <mergeCell ref="AE5:AE6"/>
    <mergeCell ref="T5:T6"/>
    <mergeCell ref="U5:U6"/>
    <mergeCell ref="V5:V6"/>
    <mergeCell ref="W5:W6"/>
    <mergeCell ref="X5:X6"/>
    <mergeCell ref="Y5:Y6"/>
    <mergeCell ref="A2:H2"/>
    <mergeCell ref="A4:A6"/>
    <mergeCell ref="B4:B6"/>
    <mergeCell ref="D4:W4"/>
    <mergeCell ref="X4:AG4"/>
    <mergeCell ref="C5:C6"/>
    <mergeCell ref="D5:G5"/>
    <mergeCell ref="H5:K5"/>
    <mergeCell ref="L5:O5"/>
    <mergeCell ref="P5:S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34"/>
  <sheetViews>
    <sheetView workbookViewId="0">
      <selection sqref="A1:M1"/>
    </sheetView>
  </sheetViews>
  <sheetFormatPr defaultRowHeight="12.75" x14ac:dyDescent="0.2"/>
  <cols>
    <col min="1" max="1" width="9.140625" style="106"/>
    <col min="2" max="2" width="47.7109375" style="3" customWidth="1"/>
    <col min="3" max="3" width="5.5703125" style="17" customWidth="1"/>
    <col min="4" max="19" width="4.7109375" style="109" customWidth="1"/>
    <col min="20" max="33" width="5.42578125" style="17" customWidth="1"/>
  </cols>
  <sheetData>
    <row r="1" spans="1:33" ht="58.5" customHeight="1" x14ac:dyDescent="0.2">
      <c r="A1" s="421" t="s">
        <v>301</v>
      </c>
      <c r="B1" s="422"/>
      <c r="C1" s="422"/>
      <c r="D1" s="422"/>
      <c r="E1" s="422"/>
      <c r="F1" s="422"/>
      <c r="G1" s="422"/>
      <c r="H1" s="422"/>
      <c r="I1" s="422"/>
      <c r="J1" s="422"/>
      <c r="K1" s="422"/>
      <c r="L1" s="422"/>
      <c r="M1" s="422"/>
      <c r="N1" s="108"/>
    </row>
    <row r="2" spans="1:33" ht="15.75" x14ac:dyDescent="0.2">
      <c r="A2" s="110"/>
      <c r="B2" s="111"/>
      <c r="C2" s="112"/>
      <c r="D2" s="113"/>
      <c r="E2" s="113"/>
      <c r="F2" s="113"/>
      <c r="G2" s="113"/>
      <c r="H2" s="113"/>
      <c r="I2" s="113"/>
      <c r="J2" s="113"/>
      <c r="K2" s="113"/>
      <c r="L2" s="113"/>
      <c r="M2" s="113"/>
      <c r="N2" s="108"/>
      <c r="AG2" s="17" t="s">
        <v>302</v>
      </c>
    </row>
    <row r="3" spans="1:33" ht="51" x14ac:dyDescent="0.2">
      <c r="A3" s="423" t="s">
        <v>303</v>
      </c>
      <c r="B3" s="406" t="s">
        <v>304</v>
      </c>
      <c r="C3" s="114" t="s">
        <v>263</v>
      </c>
      <c r="D3" s="427" t="s">
        <v>110</v>
      </c>
      <c r="E3" s="428"/>
      <c r="F3" s="428"/>
      <c r="G3" s="428"/>
      <c r="H3" s="428"/>
      <c r="I3" s="428"/>
      <c r="J3" s="428"/>
      <c r="K3" s="428"/>
      <c r="L3" s="428"/>
      <c r="M3" s="428"/>
      <c r="N3" s="428"/>
      <c r="O3" s="428"/>
      <c r="P3" s="428"/>
      <c r="Q3" s="428"/>
      <c r="R3" s="428"/>
      <c r="S3" s="428"/>
      <c r="T3" s="428"/>
      <c r="U3" s="428"/>
      <c r="V3" s="428"/>
      <c r="W3" s="428"/>
      <c r="X3" s="409" t="s">
        <v>264</v>
      </c>
      <c r="Y3" s="409"/>
      <c r="Z3" s="409"/>
      <c r="AA3" s="409"/>
      <c r="AB3" s="409"/>
      <c r="AC3" s="409"/>
      <c r="AD3" s="409"/>
      <c r="AE3" s="409"/>
      <c r="AF3" s="409"/>
      <c r="AG3" s="409"/>
    </row>
    <row r="4" spans="1:33" ht="15" customHeight="1" x14ac:dyDescent="0.2">
      <c r="A4" s="424"/>
      <c r="B4" s="425"/>
      <c r="C4" s="411" t="s">
        <v>259</v>
      </c>
      <c r="D4" s="429" t="s">
        <v>95</v>
      </c>
      <c r="E4" s="429"/>
      <c r="F4" s="429"/>
      <c r="G4" s="429"/>
      <c r="H4" s="429" t="s">
        <v>96</v>
      </c>
      <c r="I4" s="429"/>
      <c r="J4" s="429"/>
      <c r="K4" s="429"/>
      <c r="L4" s="430" t="s">
        <v>97</v>
      </c>
      <c r="M4" s="431"/>
      <c r="N4" s="431"/>
      <c r="O4" s="432"/>
      <c r="P4" s="430" t="s">
        <v>98</v>
      </c>
      <c r="Q4" s="431"/>
      <c r="R4" s="431"/>
      <c r="S4" s="432"/>
      <c r="T4" s="433" t="s">
        <v>265</v>
      </c>
      <c r="U4" s="433" t="s">
        <v>266</v>
      </c>
      <c r="V4" s="433" t="s">
        <v>267</v>
      </c>
      <c r="W4" s="433" t="s">
        <v>268</v>
      </c>
      <c r="X4" s="433">
        <v>5</v>
      </c>
      <c r="Y4" s="433">
        <v>6</v>
      </c>
      <c r="Z4" s="433">
        <v>7</v>
      </c>
      <c r="AA4" s="433">
        <v>8</v>
      </c>
      <c r="AB4" s="433">
        <v>9</v>
      </c>
      <c r="AC4" s="433">
        <v>10</v>
      </c>
      <c r="AD4" s="433">
        <v>11</v>
      </c>
      <c r="AE4" s="433">
        <v>12</v>
      </c>
      <c r="AF4" s="433">
        <v>13</v>
      </c>
      <c r="AG4" s="433">
        <v>14</v>
      </c>
    </row>
    <row r="5" spans="1:33" ht="23.25" customHeight="1" x14ac:dyDescent="0.2">
      <c r="A5" s="424"/>
      <c r="B5" s="426"/>
      <c r="C5" s="411"/>
      <c r="D5" s="115" t="s">
        <v>269</v>
      </c>
      <c r="E5" s="115" t="s">
        <v>270</v>
      </c>
      <c r="F5" s="115" t="s">
        <v>271</v>
      </c>
      <c r="G5" s="115" t="s">
        <v>272</v>
      </c>
      <c r="H5" s="115" t="s">
        <v>269</v>
      </c>
      <c r="I5" s="115" t="s">
        <v>270</v>
      </c>
      <c r="J5" s="115" t="s">
        <v>271</v>
      </c>
      <c r="K5" s="115" t="s">
        <v>272</v>
      </c>
      <c r="L5" s="115" t="s">
        <v>269</v>
      </c>
      <c r="M5" s="115" t="s">
        <v>270</v>
      </c>
      <c r="N5" s="115" t="s">
        <v>271</v>
      </c>
      <c r="O5" s="115" t="s">
        <v>272</v>
      </c>
      <c r="P5" s="115" t="s">
        <v>269</v>
      </c>
      <c r="Q5" s="115" t="s">
        <v>270</v>
      </c>
      <c r="R5" s="115" t="s">
        <v>271</v>
      </c>
      <c r="S5" s="115" t="s">
        <v>272</v>
      </c>
      <c r="T5" s="434"/>
      <c r="U5" s="434"/>
      <c r="V5" s="434"/>
      <c r="W5" s="434"/>
      <c r="X5" s="434"/>
      <c r="Y5" s="434"/>
      <c r="Z5" s="434"/>
      <c r="AA5" s="434"/>
      <c r="AB5" s="434"/>
      <c r="AC5" s="434"/>
      <c r="AD5" s="434"/>
      <c r="AE5" s="434"/>
      <c r="AF5" s="434"/>
      <c r="AG5" s="434"/>
    </row>
    <row r="6" spans="1:33" x14ac:dyDescent="0.2">
      <c r="A6" s="436" t="s">
        <v>305</v>
      </c>
      <c r="B6" s="436"/>
      <c r="C6" s="436"/>
      <c r="D6" s="436"/>
      <c r="E6" s="436"/>
      <c r="F6" s="436"/>
      <c r="G6" s="436"/>
      <c r="H6" s="436"/>
      <c r="I6" s="436"/>
      <c r="J6" s="436"/>
      <c r="K6" s="436"/>
      <c r="L6" s="436"/>
      <c r="M6" s="436"/>
      <c r="N6" s="436"/>
    </row>
    <row r="7" spans="1:33" ht="15.75" customHeight="1" x14ac:dyDescent="0.2">
      <c r="A7" s="116">
        <v>1</v>
      </c>
      <c r="B7" s="117" t="s">
        <v>306</v>
      </c>
      <c r="C7" s="118">
        <f>SUM('5 Venituri si cheltuieli'!C8:C13)</f>
        <v>0</v>
      </c>
      <c r="D7" s="119">
        <f>SUM('5 Venituri si cheltuieli'!D8:D13)</f>
        <v>0</v>
      </c>
      <c r="E7" s="119">
        <f>SUM('5 Venituri si cheltuieli'!E8:E13)</f>
        <v>0</v>
      </c>
      <c r="F7" s="119">
        <f>SUM('5 Venituri si cheltuieli'!F8:F13)</f>
        <v>0</v>
      </c>
      <c r="G7" s="119">
        <f>SUM('5 Venituri si cheltuieli'!G8:G13)</f>
        <v>0</v>
      </c>
      <c r="H7" s="119">
        <f>SUM('5 Venituri si cheltuieli'!H8:H13)</f>
        <v>0</v>
      </c>
      <c r="I7" s="119">
        <f>SUM('5 Venituri si cheltuieli'!I8:I13)</f>
        <v>0</v>
      </c>
      <c r="J7" s="119">
        <f>SUM('5 Venituri si cheltuieli'!J8:J13)</f>
        <v>0</v>
      </c>
      <c r="K7" s="119">
        <f>SUM('5 Venituri si cheltuieli'!K8:K13)</f>
        <v>0</v>
      </c>
      <c r="L7" s="119">
        <f>SUM('5 Venituri si cheltuieli'!L8:L13)</f>
        <v>0</v>
      </c>
      <c r="M7" s="119">
        <f>SUM('5 Venituri si cheltuieli'!M8:M13)</f>
        <v>0</v>
      </c>
      <c r="N7" s="119">
        <f>SUM('5 Venituri si cheltuieli'!N8:N13)</f>
        <v>0</v>
      </c>
      <c r="O7" s="119">
        <f>SUM('5 Venituri si cheltuieli'!O8:O13)</f>
        <v>0</v>
      </c>
      <c r="P7" s="119">
        <f>SUM('5 Venituri si cheltuieli'!P8:P13)</f>
        <v>0</v>
      </c>
      <c r="Q7" s="119">
        <f>SUM('5 Venituri si cheltuieli'!Q8:Q13)</f>
        <v>0</v>
      </c>
      <c r="R7" s="119">
        <f>SUM('5 Venituri si cheltuieli'!R8:R13)</f>
        <v>0</v>
      </c>
      <c r="S7" s="119">
        <f>SUM('5 Venituri si cheltuieli'!S8:S13)</f>
        <v>0</v>
      </c>
      <c r="T7" s="118">
        <f>SUM('5 Venituri si cheltuieli'!T8:T13)</f>
        <v>0</v>
      </c>
      <c r="U7" s="118">
        <f>SUM('5 Venituri si cheltuieli'!U8:U13)</f>
        <v>0</v>
      </c>
      <c r="V7" s="118">
        <f>SUM('5 Venituri si cheltuieli'!V8:V13)</f>
        <v>0</v>
      </c>
      <c r="W7" s="118">
        <f>SUM('5 Venituri si cheltuieli'!W8:W13)</f>
        <v>0</v>
      </c>
      <c r="X7" s="118">
        <f>SUM('5 Venituri si cheltuieli'!X8:X13)</f>
        <v>0</v>
      </c>
      <c r="Y7" s="118">
        <f>SUM('5 Venituri si cheltuieli'!Y8:Y13)</f>
        <v>0</v>
      </c>
      <c r="Z7" s="118">
        <f>SUM('5 Venituri si cheltuieli'!Z8:Z13)</f>
        <v>0</v>
      </c>
      <c r="AA7" s="118">
        <f>SUM('5 Venituri si cheltuieli'!AA8:AA13)</f>
        <v>0</v>
      </c>
      <c r="AB7" s="118">
        <f>SUM('5 Venituri si cheltuieli'!AB8:AB13)</f>
        <v>0</v>
      </c>
      <c r="AC7" s="118">
        <f>SUM('5 Venituri si cheltuieli'!AC8:AC13)</f>
        <v>0</v>
      </c>
      <c r="AD7" s="118">
        <f>SUM('5 Venituri si cheltuieli'!AD8:AD13)</f>
        <v>0</v>
      </c>
      <c r="AE7" s="118">
        <f>SUM('5 Venituri si cheltuieli'!AE8:AE13)</f>
        <v>0</v>
      </c>
      <c r="AF7" s="118">
        <f>SUM('5 Venituri si cheltuieli'!AF8:AF13)</f>
        <v>0</v>
      </c>
      <c r="AG7" s="118">
        <f>SUM('5 Venituri si cheltuieli'!AG8:AG13)</f>
        <v>0</v>
      </c>
    </row>
    <row r="8" spans="1:33" ht="15.75" customHeight="1" x14ac:dyDescent="0.2">
      <c r="A8" s="116">
        <v>2</v>
      </c>
      <c r="B8" s="117" t="s">
        <v>105</v>
      </c>
      <c r="C8" s="118">
        <f>'5 Venituri si cheltuieli'!C14</f>
        <v>0</v>
      </c>
      <c r="D8" s="119">
        <f>'5 Venituri si cheltuieli'!D14</f>
        <v>0</v>
      </c>
      <c r="E8" s="119">
        <f>'5 Venituri si cheltuieli'!E14</f>
        <v>0</v>
      </c>
      <c r="F8" s="119">
        <f>'5 Venituri si cheltuieli'!F14</f>
        <v>0</v>
      </c>
      <c r="G8" s="119">
        <f>'5 Venituri si cheltuieli'!G14</f>
        <v>0</v>
      </c>
      <c r="H8" s="119">
        <f>'5 Venituri si cheltuieli'!H14</f>
        <v>0</v>
      </c>
      <c r="I8" s="119">
        <f>'5 Venituri si cheltuieli'!I14</f>
        <v>0</v>
      </c>
      <c r="J8" s="119">
        <f>'5 Venituri si cheltuieli'!J14</f>
        <v>0</v>
      </c>
      <c r="K8" s="119">
        <f>'5 Venituri si cheltuieli'!K14</f>
        <v>0</v>
      </c>
      <c r="L8" s="119">
        <f>'5 Venituri si cheltuieli'!L14</f>
        <v>0</v>
      </c>
      <c r="M8" s="119">
        <f>'5 Venituri si cheltuieli'!M14</f>
        <v>0</v>
      </c>
      <c r="N8" s="119">
        <f>'5 Venituri si cheltuieli'!N14</f>
        <v>0</v>
      </c>
      <c r="O8" s="119">
        <f>'5 Venituri si cheltuieli'!O14</f>
        <v>0</v>
      </c>
      <c r="P8" s="119">
        <f>'5 Venituri si cheltuieli'!P14</f>
        <v>0</v>
      </c>
      <c r="Q8" s="119">
        <f>'5 Venituri si cheltuieli'!Q14</f>
        <v>0</v>
      </c>
      <c r="R8" s="119">
        <f>'5 Venituri si cheltuieli'!R14</f>
        <v>0</v>
      </c>
      <c r="S8" s="119">
        <f>'5 Venituri si cheltuieli'!S14</f>
        <v>0</v>
      </c>
      <c r="T8" s="118">
        <f>'5 Venituri si cheltuieli'!T14</f>
        <v>0</v>
      </c>
      <c r="U8" s="118">
        <f>'5 Venituri si cheltuieli'!U14</f>
        <v>0</v>
      </c>
      <c r="V8" s="118">
        <f>'5 Venituri si cheltuieli'!V14</f>
        <v>0</v>
      </c>
      <c r="W8" s="118">
        <f>'5 Venituri si cheltuieli'!W14</f>
        <v>0</v>
      </c>
      <c r="X8" s="118">
        <f>'5 Venituri si cheltuieli'!X14</f>
        <v>0</v>
      </c>
      <c r="Y8" s="118">
        <f>'5 Venituri si cheltuieli'!Y14</f>
        <v>0</v>
      </c>
      <c r="Z8" s="118">
        <f>'5 Venituri si cheltuieli'!Z14</f>
        <v>0</v>
      </c>
      <c r="AA8" s="118">
        <f>'5 Venituri si cheltuieli'!AA14</f>
        <v>0</v>
      </c>
      <c r="AB8" s="118">
        <f>'5 Venituri si cheltuieli'!AB14</f>
        <v>0</v>
      </c>
      <c r="AC8" s="118">
        <f>'5 Venituri si cheltuieli'!AC14</f>
        <v>0</v>
      </c>
      <c r="AD8" s="118">
        <f>'5 Venituri si cheltuieli'!AD14</f>
        <v>0</v>
      </c>
      <c r="AE8" s="118">
        <f>'5 Venituri si cheltuieli'!AE14</f>
        <v>0</v>
      </c>
      <c r="AF8" s="118">
        <f>'5 Venituri si cheltuieli'!AF14</f>
        <v>0</v>
      </c>
      <c r="AG8" s="118">
        <f>'5 Venituri si cheltuieli'!AG14</f>
        <v>0</v>
      </c>
    </row>
    <row r="9" spans="1:33" ht="15.75" customHeight="1" x14ac:dyDescent="0.2">
      <c r="A9" s="116">
        <v>3</v>
      </c>
      <c r="B9" s="117" t="s">
        <v>307</v>
      </c>
      <c r="C9" s="118">
        <f>'5 Venituri si cheltuieli'!C15</f>
        <v>0</v>
      </c>
      <c r="D9" s="119">
        <f>'5 Venituri si cheltuieli'!D15</f>
        <v>0</v>
      </c>
      <c r="E9" s="119">
        <f>'5 Venituri si cheltuieli'!E15</f>
        <v>0</v>
      </c>
      <c r="F9" s="119">
        <f>'5 Venituri si cheltuieli'!F15</f>
        <v>0</v>
      </c>
      <c r="G9" s="119">
        <f>'5 Venituri si cheltuieli'!G15</f>
        <v>0</v>
      </c>
      <c r="H9" s="119">
        <f>'5 Venituri si cheltuieli'!H15</f>
        <v>0</v>
      </c>
      <c r="I9" s="119">
        <f>'5 Venituri si cheltuieli'!I15</f>
        <v>0</v>
      </c>
      <c r="J9" s="119">
        <f>'5 Venituri si cheltuieli'!J15</f>
        <v>0</v>
      </c>
      <c r="K9" s="119">
        <f>'5 Venituri si cheltuieli'!K15</f>
        <v>0</v>
      </c>
      <c r="L9" s="119">
        <f>'5 Venituri si cheltuieli'!L15</f>
        <v>0</v>
      </c>
      <c r="M9" s="119">
        <f>'5 Venituri si cheltuieli'!M15</f>
        <v>0</v>
      </c>
      <c r="N9" s="119">
        <f>'5 Venituri si cheltuieli'!N15</f>
        <v>0</v>
      </c>
      <c r="O9" s="119">
        <f>'5 Venituri si cheltuieli'!O15</f>
        <v>0</v>
      </c>
      <c r="P9" s="119">
        <f>'5 Venituri si cheltuieli'!P15</f>
        <v>0</v>
      </c>
      <c r="Q9" s="119">
        <f>'5 Venituri si cheltuieli'!Q15</f>
        <v>0</v>
      </c>
      <c r="R9" s="119">
        <f>'5 Venituri si cheltuieli'!R15</f>
        <v>0</v>
      </c>
      <c r="S9" s="119">
        <f>'5 Venituri si cheltuieli'!S15</f>
        <v>0</v>
      </c>
      <c r="T9" s="118">
        <f>'5 Venituri si cheltuieli'!T15</f>
        <v>0</v>
      </c>
      <c r="U9" s="118">
        <f>'5 Venituri si cheltuieli'!U15</f>
        <v>0</v>
      </c>
      <c r="V9" s="118">
        <f>'5 Venituri si cheltuieli'!V15</f>
        <v>0</v>
      </c>
      <c r="W9" s="118">
        <f>'5 Venituri si cheltuieli'!W15</f>
        <v>0</v>
      </c>
      <c r="X9" s="118">
        <f>'5 Venituri si cheltuieli'!X15</f>
        <v>0</v>
      </c>
      <c r="Y9" s="118">
        <f>'5 Venituri si cheltuieli'!Y15</f>
        <v>0</v>
      </c>
      <c r="Z9" s="118">
        <f>'5 Venituri si cheltuieli'!Z15</f>
        <v>0</v>
      </c>
      <c r="AA9" s="118">
        <f>'5 Venituri si cheltuieli'!AA15</f>
        <v>0</v>
      </c>
      <c r="AB9" s="118">
        <f>'5 Venituri si cheltuieli'!AB15</f>
        <v>0</v>
      </c>
      <c r="AC9" s="118">
        <f>'5 Venituri si cheltuieli'!AC15</f>
        <v>0</v>
      </c>
      <c r="AD9" s="118">
        <f>'5 Venituri si cheltuieli'!AD15</f>
        <v>0</v>
      </c>
      <c r="AE9" s="118">
        <f>'5 Venituri si cheltuieli'!AE15</f>
        <v>0</v>
      </c>
      <c r="AF9" s="118">
        <f>'5 Venituri si cheltuieli'!AF15</f>
        <v>0</v>
      </c>
      <c r="AG9" s="118">
        <f>'5 Venituri si cheltuieli'!AG15</f>
        <v>0</v>
      </c>
    </row>
    <row r="10" spans="1:33" ht="15.75" customHeight="1" x14ac:dyDescent="0.2">
      <c r="A10" s="116">
        <v>4</v>
      </c>
      <c r="B10" s="117" t="s">
        <v>6</v>
      </c>
      <c r="C10" s="118">
        <f>'5 Venituri si cheltuieli'!C16</f>
        <v>0</v>
      </c>
      <c r="D10" s="119">
        <f>'5 Venituri si cheltuieli'!D16</f>
        <v>0</v>
      </c>
      <c r="E10" s="119">
        <f>'5 Venituri si cheltuieli'!E16</f>
        <v>0</v>
      </c>
      <c r="F10" s="119">
        <f>'5 Venituri si cheltuieli'!F16</f>
        <v>0</v>
      </c>
      <c r="G10" s="119">
        <f>'5 Venituri si cheltuieli'!G16</f>
        <v>0</v>
      </c>
      <c r="H10" s="119">
        <f>'5 Venituri si cheltuieli'!H16</f>
        <v>0</v>
      </c>
      <c r="I10" s="119">
        <f>'5 Venituri si cheltuieli'!I16</f>
        <v>0</v>
      </c>
      <c r="J10" s="119">
        <f>'5 Venituri si cheltuieli'!J16</f>
        <v>0</v>
      </c>
      <c r="K10" s="119">
        <f>'5 Venituri si cheltuieli'!K16</f>
        <v>0</v>
      </c>
      <c r="L10" s="119">
        <f>'5 Venituri si cheltuieli'!L16</f>
        <v>0</v>
      </c>
      <c r="M10" s="119">
        <f>'5 Venituri si cheltuieli'!M16</f>
        <v>0</v>
      </c>
      <c r="N10" s="119">
        <f>'5 Venituri si cheltuieli'!N16</f>
        <v>0</v>
      </c>
      <c r="O10" s="119">
        <f>'5 Venituri si cheltuieli'!O16</f>
        <v>0</v>
      </c>
      <c r="P10" s="119">
        <f>'5 Venituri si cheltuieli'!P16</f>
        <v>0</v>
      </c>
      <c r="Q10" s="119">
        <f>'5 Venituri si cheltuieli'!Q16</f>
        <v>0</v>
      </c>
      <c r="R10" s="119">
        <f>'5 Venituri si cheltuieli'!R16</f>
        <v>0</v>
      </c>
      <c r="S10" s="119">
        <f>'5 Venituri si cheltuieli'!S16</f>
        <v>0</v>
      </c>
      <c r="T10" s="118">
        <f>'5 Venituri si cheltuieli'!T16</f>
        <v>0</v>
      </c>
      <c r="U10" s="118">
        <f>'5 Venituri si cheltuieli'!U16</f>
        <v>0</v>
      </c>
      <c r="V10" s="118">
        <f>'5 Venituri si cheltuieli'!V16</f>
        <v>0</v>
      </c>
      <c r="W10" s="118">
        <f>'5 Venituri si cheltuieli'!W16</f>
        <v>0</v>
      </c>
      <c r="X10" s="118">
        <f>'5 Venituri si cheltuieli'!X16</f>
        <v>0</v>
      </c>
      <c r="Y10" s="118">
        <f>'5 Venituri si cheltuieli'!Y16</f>
        <v>0</v>
      </c>
      <c r="Z10" s="118">
        <f>'5 Venituri si cheltuieli'!Z16</f>
        <v>0</v>
      </c>
      <c r="AA10" s="118">
        <f>'5 Venituri si cheltuieli'!AA16</f>
        <v>0</v>
      </c>
      <c r="AB10" s="118">
        <f>'5 Venituri si cheltuieli'!AB16</f>
        <v>0</v>
      </c>
      <c r="AC10" s="118">
        <f>'5 Venituri si cheltuieli'!AC16</f>
        <v>0</v>
      </c>
      <c r="AD10" s="118">
        <f>'5 Venituri si cheltuieli'!AD16</f>
        <v>0</v>
      </c>
      <c r="AE10" s="118">
        <f>'5 Venituri si cheltuieli'!AE16</f>
        <v>0</v>
      </c>
      <c r="AF10" s="118">
        <f>'5 Venituri si cheltuieli'!AF16</f>
        <v>0</v>
      </c>
      <c r="AG10" s="118">
        <f>'5 Venituri si cheltuieli'!AG16</f>
        <v>0</v>
      </c>
    </row>
    <row r="11" spans="1:33" ht="15.75" customHeight="1" x14ac:dyDescent="0.2">
      <c r="A11" s="437" t="s">
        <v>274</v>
      </c>
      <c r="B11" s="437" t="s">
        <v>107</v>
      </c>
      <c r="C11" s="120">
        <f>SUM(C7:C10)</f>
        <v>0</v>
      </c>
      <c r="D11" s="121">
        <f t="shared" ref="D11:W11" si="0">SUM(D7:D10)</f>
        <v>0</v>
      </c>
      <c r="E11" s="121">
        <f t="shared" si="0"/>
        <v>0</v>
      </c>
      <c r="F11" s="121">
        <f t="shared" si="0"/>
        <v>0</v>
      </c>
      <c r="G11" s="121">
        <f t="shared" si="0"/>
        <v>0</v>
      </c>
      <c r="H11" s="121">
        <f t="shared" si="0"/>
        <v>0</v>
      </c>
      <c r="I11" s="121">
        <f t="shared" si="0"/>
        <v>0</v>
      </c>
      <c r="J11" s="121">
        <f t="shared" si="0"/>
        <v>0</v>
      </c>
      <c r="K11" s="121">
        <f t="shared" si="0"/>
        <v>0</v>
      </c>
      <c r="L11" s="121">
        <f t="shared" si="0"/>
        <v>0</v>
      </c>
      <c r="M11" s="121">
        <f t="shared" si="0"/>
        <v>0</v>
      </c>
      <c r="N11" s="121">
        <f t="shared" si="0"/>
        <v>0</v>
      </c>
      <c r="O11" s="121">
        <f t="shared" si="0"/>
        <v>0</v>
      </c>
      <c r="P11" s="121">
        <f t="shared" si="0"/>
        <v>0</v>
      </c>
      <c r="Q11" s="121">
        <f t="shared" si="0"/>
        <v>0</v>
      </c>
      <c r="R11" s="121">
        <f t="shared" si="0"/>
        <v>0</v>
      </c>
      <c r="S11" s="121">
        <f t="shared" si="0"/>
        <v>0</v>
      </c>
      <c r="T11" s="120">
        <f t="shared" si="0"/>
        <v>0</v>
      </c>
      <c r="U11" s="120">
        <f t="shared" si="0"/>
        <v>0</v>
      </c>
      <c r="V11" s="120">
        <f t="shared" si="0"/>
        <v>0</v>
      </c>
      <c r="W11" s="120">
        <f t="shared" si="0"/>
        <v>0</v>
      </c>
      <c r="X11" s="120">
        <f>SUM(X7:X10)</f>
        <v>0</v>
      </c>
      <c r="Y11" s="120">
        <f t="shared" ref="Y11:AG11" si="1">SUM(Y7:Y10)</f>
        <v>0</v>
      </c>
      <c r="Z11" s="120">
        <f t="shared" si="1"/>
        <v>0</v>
      </c>
      <c r="AA11" s="120">
        <f t="shared" si="1"/>
        <v>0</v>
      </c>
      <c r="AB11" s="120">
        <f t="shared" si="1"/>
        <v>0</v>
      </c>
      <c r="AC11" s="120">
        <f t="shared" si="1"/>
        <v>0</v>
      </c>
      <c r="AD11" s="120">
        <f t="shared" si="1"/>
        <v>0</v>
      </c>
      <c r="AE11" s="120">
        <f t="shared" si="1"/>
        <v>0</v>
      </c>
      <c r="AF11" s="120">
        <f t="shared" si="1"/>
        <v>0</v>
      </c>
      <c r="AG11" s="120">
        <f t="shared" si="1"/>
        <v>0</v>
      </c>
    </row>
    <row r="12" spans="1:33" ht="15.75" customHeight="1" x14ac:dyDescent="0.2">
      <c r="A12" s="438" t="s">
        <v>308</v>
      </c>
      <c r="B12" s="438"/>
      <c r="C12" s="438"/>
      <c r="D12" s="438"/>
      <c r="E12" s="438"/>
      <c r="F12" s="438"/>
      <c r="G12" s="438"/>
      <c r="H12" s="438"/>
      <c r="I12" s="438"/>
      <c r="J12" s="438"/>
      <c r="K12" s="438"/>
      <c r="L12" s="438"/>
      <c r="M12" s="438"/>
      <c r="N12" s="438"/>
    </row>
    <row r="13" spans="1:33" ht="15.75" customHeight="1" x14ac:dyDescent="0.2">
      <c r="A13" s="122">
        <v>5</v>
      </c>
      <c r="B13" s="117" t="s">
        <v>309</v>
      </c>
      <c r="C13" s="123">
        <f>'5 Venituri si cheltuieli'!C30</f>
        <v>0</v>
      </c>
      <c r="D13" s="124">
        <f>'5 Venituri si cheltuieli'!D30</f>
        <v>0</v>
      </c>
      <c r="E13" s="124">
        <f>'5 Venituri si cheltuieli'!E30</f>
        <v>0</v>
      </c>
      <c r="F13" s="124">
        <f>'5 Venituri si cheltuieli'!F30</f>
        <v>0</v>
      </c>
      <c r="G13" s="124">
        <f>'5 Venituri si cheltuieli'!G30</f>
        <v>0</v>
      </c>
      <c r="H13" s="124">
        <f>'5 Venituri si cheltuieli'!H30</f>
        <v>0</v>
      </c>
      <c r="I13" s="124">
        <f>'5 Venituri si cheltuieli'!I30</f>
        <v>0</v>
      </c>
      <c r="J13" s="124">
        <f>'5 Venituri si cheltuieli'!J30</f>
        <v>0</v>
      </c>
      <c r="K13" s="124">
        <f>'5 Venituri si cheltuieli'!K30</f>
        <v>0</v>
      </c>
      <c r="L13" s="124">
        <f>'5 Venituri si cheltuieli'!L30</f>
        <v>0</v>
      </c>
      <c r="M13" s="124">
        <f>'5 Venituri si cheltuieli'!M30</f>
        <v>0</v>
      </c>
      <c r="N13" s="124">
        <f>'5 Venituri si cheltuieli'!N30</f>
        <v>0</v>
      </c>
      <c r="O13" s="124">
        <f>'5 Venituri si cheltuieli'!O30</f>
        <v>0</v>
      </c>
      <c r="P13" s="124">
        <f>'5 Venituri si cheltuieli'!P30</f>
        <v>0</v>
      </c>
      <c r="Q13" s="124">
        <f>'5 Venituri si cheltuieli'!Q30</f>
        <v>0</v>
      </c>
      <c r="R13" s="124">
        <f>'5 Venituri si cheltuieli'!R30</f>
        <v>0</v>
      </c>
      <c r="S13" s="124">
        <f>'5 Venituri si cheltuieli'!S30</f>
        <v>0</v>
      </c>
      <c r="T13" s="123">
        <f>'5 Venituri si cheltuieli'!T30</f>
        <v>0</v>
      </c>
      <c r="U13" s="123">
        <f>'5 Venituri si cheltuieli'!U30</f>
        <v>0</v>
      </c>
      <c r="V13" s="123">
        <f>'5 Venituri si cheltuieli'!V30</f>
        <v>0</v>
      </c>
      <c r="W13" s="123">
        <f>'5 Venituri si cheltuieli'!W30</f>
        <v>0</v>
      </c>
      <c r="X13" s="123">
        <f>'5 Venituri si cheltuieli'!X30</f>
        <v>0</v>
      </c>
      <c r="Y13" s="123">
        <f>'5 Venituri si cheltuieli'!Y30</f>
        <v>0</v>
      </c>
      <c r="Z13" s="123">
        <f>'5 Venituri si cheltuieli'!Z30</f>
        <v>0</v>
      </c>
      <c r="AA13" s="123">
        <f>'5 Venituri si cheltuieli'!AA30</f>
        <v>0</v>
      </c>
      <c r="AB13" s="123">
        <f>'5 Venituri si cheltuieli'!AB30</f>
        <v>0</v>
      </c>
      <c r="AC13" s="123">
        <f>'5 Venituri si cheltuieli'!AC30</f>
        <v>0</v>
      </c>
      <c r="AD13" s="123">
        <f>'5 Venituri si cheltuieli'!AD30</f>
        <v>0</v>
      </c>
      <c r="AE13" s="123">
        <f>'5 Venituri si cheltuieli'!AE30</f>
        <v>0</v>
      </c>
      <c r="AF13" s="123">
        <f>'5 Venituri si cheltuieli'!AF30</f>
        <v>0</v>
      </c>
      <c r="AG13" s="123">
        <f>'5 Venituri si cheltuieli'!AG30</f>
        <v>0</v>
      </c>
    </row>
    <row r="14" spans="1:33" ht="15.75" customHeight="1" x14ac:dyDescent="0.2">
      <c r="A14" s="122">
        <v>6</v>
      </c>
      <c r="B14" s="117" t="s">
        <v>310</v>
      </c>
      <c r="C14" s="123">
        <f>'5 Venituri si cheltuieli'!C33</f>
        <v>0</v>
      </c>
      <c r="D14" s="124">
        <f>'5 Venituri si cheltuieli'!D33</f>
        <v>0</v>
      </c>
      <c r="E14" s="124">
        <f>'5 Venituri si cheltuieli'!E33</f>
        <v>0</v>
      </c>
      <c r="F14" s="124">
        <f>'5 Venituri si cheltuieli'!F33</f>
        <v>0</v>
      </c>
      <c r="G14" s="124">
        <f>'5 Venituri si cheltuieli'!G33</f>
        <v>0</v>
      </c>
      <c r="H14" s="124">
        <f>'5 Venituri si cheltuieli'!H33</f>
        <v>0</v>
      </c>
      <c r="I14" s="124">
        <f>'5 Venituri si cheltuieli'!I33</f>
        <v>0</v>
      </c>
      <c r="J14" s="124">
        <f>'5 Venituri si cheltuieli'!J33</f>
        <v>0</v>
      </c>
      <c r="K14" s="124">
        <f>'5 Venituri si cheltuieli'!K33</f>
        <v>0</v>
      </c>
      <c r="L14" s="124">
        <f>'5 Venituri si cheltuieli'!L33</f>
        <v>0</v>
      </c>
      <c r="M14" s="124">
        <f>'5 Venituri si cheltuieli'!M33</f>
        <v>0</v>
      </c>
      <c r="N14" s="124">
        <f>'5 Venituri si cheltuieli'!N33</f>
        <v>0</v>
      </c>
      <c r="O14" s="124">
        <f>'5 Venituri si cheltuieli'!O33</f>
        <v>0</v>
      </c>
      <c r="P14" s="124">
        <f>'5 Venituri si cheltuieli'!P33</f>
        <v>0</v>
      </c>
      <c r="Q14" s="124">
        <f>'5 Venituri si cheltuieli'!Q33</f>
        <v>0</v>
      </c>
      <c r="R14" s="124">
        <f>'5 Venituri si cheltuieli'!R33</f>
        <v>0</v>
      </c>
      <c r="S14" s="124">
        <f>'5 Venituri si cheltuieli'!S33</f>
        <v>0</v>
      </c>
      <c r="T14" s="123">
        <f>'5 Venituri si cheltuieli'!T33</f>
        <v>0</v>
      </c>
      <c r="U14" s="123">
        <f>'5 Venituri si cheltuieli'!U33</f>
        <v>0</v>
      </c>
      <c r="V14" s="123">
        <f>'5 Venituri si cheltuieli'!V33</f>
        <v>0</v>
      </c>
      <c r="W14" s="123">
        <f>'5 Venituri si cheltuieli'!W33</f>
        <v>0</v>
      </c>
      <c r="X14" s="123">
        <f>'5 Venituri si cheltuieli'!X33</f>
        <v>0</v>
      </c>
      <c r="Y14" s="123">
        <f>'5 Venituri si cheltuieli'!Y33</f>
        <v>0</v>
      </c>
      <c r="Z14" s="123">
        <f>'5 Venituri si cheltuieli'!Z33</f>
        <v>0</v>
      </c>
      <c r="AA14" s="123">
        <f>'5 Venituri si cheltuieli'!AA33</f>
        <v>0</v>
      </c>
      <c r="AB14" s="123">
        <f>'5 Venituri si cheltuieli'!AB33</f>
        <v>0</v>
      </c>
      <c r="AC14" s="123">
        <f>'5 Venituri si cheltuieli'!AC33</f>
        <v>0</v>
      </c>
      <c r="AD14" s="123">
        <f>'5 Venituri si cheltuieli'!AD33</f>
        <v>0</v>
      </c>
      <c r="AE14" s="123">
        <f>'5 Venituri si cheltuieli'!AE33</f>
        <v>0</v>
      </c>
      <c r="AF14" s="123">
        <f>'5 Venituri si cheltuieli'!AF33</f>
        <v>0</v>
      </c>
      <c r="AG14" s="123">
        <f>'5 Venituri si cheltuieli'!AG33</f>
        <v>0</v>
      </c>
    </row>
    <row r="15" spans="1:33" ht="15.75" customHeight="1" x14ac:dyDescent="0.2">
      <c r="A15" s="122">
        <v>7</v>
      </c>
      <c r="B15" s="117" t="s">
        <v>311</v>
      </c>
      <c r="C15" s="123">
        <f>SUM('5 Venituri si cheltuieli'!C34:C36)</f>
        <v>0</v>
      </c>
      <c r="D15" s="123">
        <f>SUM('5 Venituri si cheltuieli'!D34:D36)</f>
        <v>0</v>
      </c>
      <c r="E15" s="123">
        <f>SUM('5 Venituri si cheltuieli'!E34:E36)</f>
        <v>0</v>
      </c>
      <c r="F15" s="123">
        <f>SUM('5 Venituri si cheltuieli'!F34:F36)</f>
        <v>0</v>
      </c>
      <c r="G15" s="123">
        <f>SUM('5 Venituri si cheltuieli'!G34:G36)</f>
        <v>0</v>
      </c>
      <c r="H15" s="123">
        <f>SUM('5 Venituri si cheltuieli'!H34:H36)</f>
        <v>0</v>
      </c>
      <c r="I15" s="123">
        <f>SUM('5 Venituri si cheltuieli'!I34:I36)</f>
        <v>0</v>
      </c>
      <c r="J15" s="123">
        <f>SUM('5 Venituri si cheltuieli'!J34:J36)</f>
        <v>0</v>
      </c>
      <c r="K15" s="123">
        <f>SUM('5 Venituri si cheltuieli'!K34:K36)</f>
        <v>0</v>
      </c>
      <c r="L15" s="123">
        <f>SUM('5 Venituri si cheltuieli'!L34:L36)</f>
        <v>0</v>
      </c>
      <c r="M15" s="123">
        <f>SUM('5 Venituri si cheltuieli'!M34:M36)</f>
        <v>0</v>
      </c>
      <c r="N15" s="123">
        <f>SUM('5 Venituri si cheltuieli'!N34:N36)</f>
        <v>0</v>
      </c>
      <c r="O15" s="123">
        <f>SUM('5 Venituri si cheltuieli'!O34:O36)</f>
        <v>0</v>
      </c>
      <c r="P15" s="123">
        <f>SUM('5 Venituri si cheltuieli'!P34:P36)</f>
        <v>0</v>
      </c>
      <c r="Q15" s="123">
        <f>SUM('5 Venituri si cheltuieli'!Q34:Q36)</f>
        <v>0</v>
      </c>
      <c r="R15" s="123">
        <f>SUM('5 Venituri si cheltuieli'!R34:R36)</f>
        <v>0</v>
      </c>
      <c r="S15" s="123">
        <f>SUM('5 Venituri si cheltuieli'!S34:S36)</f>
        <v>0</v>
      </c>
      <c r="T15" s="123">
        <f>SUM('5 Venituri si cheltuieli'!T34:T36)</f>
        <v>0</v>
      </c>
      <c r="U15" s="123">
        <f>SUM('5 Venituri si cheltuieli'!U34:U36)</f>
        <v>0</v>
      </c>
      <c r="V15" s="123">
        <f>SUM('5 Venituri si cheltuieli'!V34:V36)</f>
        <v>0</v>
      </c>
      <c r="W15" s="123">
        <f>SUM('5 Venituri si cheltuieli'!W34:W36)</f>
        <v>0</v>
      </c>
      <c r="X15" s="123">
        <f>SUM('5 Venituri si cheltuieli'!X34:X36)</f>
        <v>0</v>
      </c>
      <c r="Y15" s="123">
        <f>SUM('5 Venituri si cheltuieli'!Y34:Y36)</f>
        <v>0</v>
      </c>
      <c r="Z15" s="123">
        <f>SUM('5 Venituri si cheltuieli'!Z34:Z36)</f>
        <v>0</v>
      </c>
      <c r="AA15" s="123">
        <f>SUM('5 Venituri si cheltuieli'!AA34:AA36)</f>
        <v>0</v>
      </c>
      <c r="AB15" s="123">
        <f>SUM('5 Venituri si cheltuieli'!AB34:AB36)</f>
        <v>0</v>
      </c>
      <c r="AC15" s="123">
        <f>SUM('5 Venituri si cheltuieli'!AC34:AC36)</f>
        <v>0</v>
      </c>
      <c r="AD15" s="123">
        <f>SUM('5 Venituri si cheltuieli'!AD34:AD36)</f>
        <v>0</v>
      </c>
      <c r="AE15" s="123">
        <f>SUM('5 Venituri si cheltuieli'!AE34:AE36)</f>
        <v>0</v>
      </c>
      <c r="AF15" s="123">
        <f>SUM('5 Venituri si cheltuieli'!AF34:AF36)</f>
        <v>0</v>
      </c>
      <c r="AG15" s="123">
        <f>SUM('5 Venituri si cheltuieli'!AG34:AG36)</f>
        <v>0</v>
      </c>
    </row>
    <row r="16" spans="1:33" ht="27.75" customHeight="1" x14ac:dyDescent="0.2">
      <c r="A16" s="122">
        <v>8</v>
      </c>
      <c r="B16" s="117" t="s">
        <v>291</v>
      </c>
      <c r="C16" s="123">
        <f>'5 Venituri si cheltuieli'!C37</f>
        <v>0</v>
      </c>
      <c r="D16" s="124">
        <f>'5 Venituri si cheltuieli'!D37</f>
        <v>0</v>
      </c>
      <c r="E16" s="124">
        <f>'5 Venituri si cheltuieli'!E37</f>
        <v>0</v>
      </c>
      <c r="F16" s="124">
        <f>'5 Venituri si cheltuieli'!F37</f>
        <v>0</v>
      </c>
      <c r="G16" s="124">
        <f>'5 Venituri si cheltuieli'!G37</f>
        <v>0</v>
      </c>
      <c r="H16" s="124">
        <f>'5 Venituri si cheltuieli'!H37</f>
        <v>0</v>
      </c>
      <c r="I16" s="124">
        <f>'5 Venituri si cheltuieli'!I37</f>
        <v>0</v>
      </c>
      <c r="J16" s="124">
        <f>'5 Venituri si cheltuieli'!J37</f>
        <v>0</v>
      </c>
      <c r="K16" s="124">
        <f>'5 Venituri si cheltuieli'!K37</f>
        <v>0</v>
      </c>
      <c r="L16" s="124">
        <f>'5 Venituri si cheltuieli'!L37</f>
        <v>0</v>
      </c>
      <c r="M16" s="124">
        <f>'5 Venituri si cheltuieli'!M37</f>
        <v>0</v>
      </c>
      <c r="N16" s="124">
        <f>'5 Venituri si cheltuieli'!N37</f>
        <v>0</v>
      </c>
      <c r="O16" s="124">
        <f>'5 Venituri si cheltuieli'!O37</f>
        <v>0</v>
      </c>
      <c r="P16" s="124">
        <f>'5 Venituri si cheltuieli'!P37</f>
        <v>0</v>
      </c>
      <c r="Q16" s="124">
        <f>'5 Venituri si cheltuieli'!Q37</f>
        <v>0</v>
      </c>
      <c r="R16" s="124">
        <f>'5 Venituri si cheltuieli'!R37</f>
        <v>0</v>
      </c>
      <c r="S16" s="124">
        <f>'5 Venituri si cheltuieli'!S37</f>
        <v>0</v>
      </c>
      <c r="T16" s="123">
        <f>'5 Venituri si cheltuieli'!T37</f>
        <v>0</v>
      </c>
      <c r="U16" s="123">
        <f>'5 Venituri si cheltuieli'!U37</f>
        <v>0</v>
      </c>
      <c r="V16" s="123">
        <f>'5 Venituri si cheltuieli'!V37</f>
        <v>0</v>
      </c>
      <c r="W16" s="123">
        <f>'5 Venituri si cheltuieli'!W37</f>
        <v>0</v>
      </c>
      <c r="X16" s="123">
        <f>'5 Venituri si cheltuieli'!X37</f>
        <v>0</v>
      </c>
      <c r="Y16" s="123">
        <f>'5 Venituri si cheltuieli'!Y37</f>
        <v>0</v>
      </c>
      <c r="Z16" s="123">
        <f>'5 Venituri si cheltuieli'!Z37</f>
        <v>0</v>
      </c>
      <c r="AA16" s="123">
        <f>'5 Venituri si cheltuieli'!AA37</f>
        <v>0</v>
      </c>
      <c r="AB16" s="123">
        <f>'5 Venituri si cheltuieli'!AB37</f>
        <v>0</v>
      </c>
      <c r="AC16" s="123">
        <f>'5 Venituri si cheltuieli'!AC37</f>
        <v>0</v>
      </c>
      <c r="AD16" s="123">
        <f>'5 Venituri si cheltuieli'!AD37</f>
        <v>0</v>
      </c>
      <c r="AE16" s="123">
        <f>'5 Venituri si cheltuieli'!AE37</f>
        <v>0</v>
      </c>
      <c r="AF16" s="123">
        <f>'5 Venituri si cheltuieli'!AF37</f>
        <v>0</v>
      </c>
      <c r="AG16" s="123">
        <f>'5 Venituri si cheltuieli'!AG37</f>
        <v>0</v>
      </c>
    </row>
    <row r="17" spans="1:33" ht="15.75" customHeight="1" x14ac:dyDescent="0.2">
      <c r="A17" s="435" t="s">
        <v>312</v>
      </c>
      <c r="B17" s="435"/>
      <c r="C17" s="125">
        <f>SUM(C13:C16)</f>
        <v>0</v>
      </c>
      <c r="D17" s="126">
        <f t="shared" ref="D17:AG17" si="2">SUM(D13:D16)</f>
        <v>0</v>
      </c>
      <c r="E17" s="126">
        <f t="shared" si="2"/>
        <v>0</v>
      </c>
      <c r="F17" s="126">
        <f t="shared" si="2"/>
        <v>0</v>
      </c>
      <c r="G17" s="126">
        <f t="shared" si="2"/>
        <v>0</v>
      </c>
      <c r="H17" s="126">
        <f t="shared" si="2"/>
        <v>0</v>
      </c>
      <c r="I17" s="126">
        <f t="shared" si="2"/>
        <v>0</v>
      </c>
      <c r="J17" s="126">
        <f t="shared" si="2"/>
        <v>0</v>
      </c>
      <c r="K17" s="126">
        <f t="shared" si="2"/>
        <v>0</v>
      </c>
      <c r="L17" s="126">
        <f t="shared" si="2"/>
        <v>0</v>
      </c>
      <c r="M17" s="126">
        <f t="shared" si="2"/>
        <v>0</v>
      </c>
      <c r="N17" s="126">
        <f t="shared" si="2"/>
        <v>0</v>
      </c>
      <c r="O17" s="126">
        <f t="shared" si="2"/>
        <v>0</v>
      </c>
      <c r="P17" s="126">
        <f t="shared" si="2"/>
        <v>0</v>
      </c>
      <c r="Q17" s="126">
        <f t="shared" si="2"/>
        <v>0</v>
      </c>
      <c r="R17" s="126">
        <f t="shared" si="2"/>
        <v>0</v>
      </c>
      <c r="S17" s="126">
        <f t="shared" si="2"/>
        <v>0</v>
      </c>
      <c r="T17" s="125">
        <f t="shared" si="2"/>
        <v>0</v>
      </c>
      <c r="U17" s="125">
        <f t="shared" si="2"/>
        <v>0</v>
      </c>
      <c r="V17" s="125">
        <f t="shared" si="2"/>
        <v>0</v>
      </c>
      <c r="W17" s="125">
        <f t="shared" si="2"/>
        <v>0</v>
      </c>
      <c r="X17" s="125">
        <f t="shared" si="2"/>
        <v>0</v>
      </c>
      <c r="Y17" s="125">
        <f t="shared" si="2"/>
        <v>0</v>
      </c>
      <c r="Z17" s="125">
        <f t="shared" si="2"/>
        <v>0</v>
      </c>
      <c r="AA17" s="125">
        <f t="shared" si="2"/>
        <v>0</v>
      </c>
      <c r="AB17" s="125">
        <f t="shared" si="2"/>
        <v>0</v>
      </c>
      <c r="AC17" s="125">
        <f t="shared" si="2"/>
        <v>0</v>
      </c>
      <c r="AD17" s="125">
        <f t="shared" si="2"/>
        <v>0</v>
      </c>
      <c r="AE17" s="125">
        <f t="shared" si="2"/>
        <v>0</v>
      </c>
      <c r="AF17" s="125">
        <f t="shared" si="2"/>
        <v>0</v>
      </c>
      <c r="AG17" s="125">
        <f t="shared" si="2"/>
        <v>0</v>
      </c>
    </row>
    <row r="18" spans="1:33" ht="15.75" customHeight="1" x14ac:dyDescent="0.2">
      <c r="A18" s="435" t="s">
        <v>313</v>
      </c>
      <c r="B18" s="435" t="s">
        <v>314</v>
      </c>
      <c r="C18" s="125">
        <f>C11-C17</f>
        <v>0</v>
      </c>
      <c r="D18" s="126">
        <f t="shared" ref="D18:AG18" si="3">D11-D17</f>
        <v>0</v>
      </c>
      <c r="E18" s="126">
        <f t="shared" si="3"/>
        <v>0</v>
      </c>
      <c r="F18" s="126">
        <f t="shared" si="3"/>
        <v>0</v>
      </c>
      <c r="G18" s="126">
        <f t="shared" si="3"/>
        <v>0</v>
      </c>
      <c r="H18" s="126">
        <f t="shared" si="3"/>
        <v>0</v>
      </c>
      <c r="I18" s="126">
        <f t="shared" si="3"/>
        <v>0</v>
      </c>
      <c r="J18" s="126">
        <f t="shared" si="3"/>
        <v>0</v>
      </c>
      <c r="K18" s="126">
        <f t="shared" si="3"/>
        <v>0</v>
      </c>
      <c r="L18" s="126">
        <f t="shared" si="3"/>
        <v>0</v>
      </c>
      <c r="M18" s="126">
        <f t="shared" si="3"/>
        <v>0</v>
      </c>
      <c r="N18" s="126">
        <f t="shared" si="3"/>
        <v>0</v>
      </c>
      <c r="O18" s="126">
        <f t="shared" si="3"/>
        <v>0</v>
      </c>
      <c r="P18" s="126">
        <f t="shared" si="3"/>
        <v>0</v>
      </c>
      <c r="Q18" s="126">
        <f t="shared" si="3"/>
        <v>0</v>
      </c>
      <c r="R18" s="126">
        <f t="shared" si="3"/>
        <v>0</v>
      </c>
      <c r="S18" s="126">
        <f t="shared" si="3"/>
        <v>0</v>
      </c>
      <c r="T18" s="125">
        <f t="shared" si="3"/>
        <v>0</v>
      </c>
      <c r="U18" s="125">
        <f t="shared" si="3"/>
        <v>0</v>
      </c>
      <c r="V18" s="125">
        <f t="shared" si="3"/>
        <v>0</v>
      </c>
      <c r="W18" s="125">
        <f t="shared" si="3"/>
        <v>0</v>
      </c>
      <c r="X18" s="125">
        <f t="shared" si="3"/>
        <v>0</v>
      </c>
      <c r="Y18" s="125">
        <f t="shared" si="3"/>
        <v>0</v>
      </c>
      <c r="Z18" s="125">
        <f t="shared" si="3"/>
        <v>0</v>
      </c>
      <c r="AA18" s="125">
        <f t="shared" si="3"/>
        <v>0</v>
      </c>
      <c r="AB18" s="125">
        <f t="shared" si="3"/>
        <v>0</v>
      </c>
      <c r="AC18" s="125">
        <f t="shared" si="3"/>
        <v>0</v>
      </c>
      <c r="AD18" s="125">
        <f t="shared" si="3"/>
        <v>0</v>
      </c>
      <c r="AE18" s="125">
        <f t="shared" si="3"/>
        <v>0</v>
      </c>
      <c r="AF18" s="125">
        <f t="shared" si="3"/>
        <v>0</v>
      </c>
      <c r="AG18" s="125">
        <f t="shared" si="3"/>
        <v>0</v>
      </c>
    </row>
    <row r="19" spans="1:33" ht="15.75" customHeight="1" x14ac:dyDescent="0.2">
      <c r="A19" s="438" t="s">
        <v>315</v>
      </c>
      <c r="B19" s="438"/>
      <c r="C19" s="438"/>
      <c r="D19" s="438"/>
      <c r="E19" s="438"/>
      <c r="F19" s="438"/>
      <c r="G19" s="438"/>
      <c r="H19" s="438"/>
      <c r="I19" s="438"/>
      <c r="J19" s="438"/>
      <c r="K19" s="438"/>
      <c r="L19" s="438"/>
      <c r="M19" s="438"/>
      <c r="N19" s="438"/>
    </row>
    <row r="20" spans="1:33" ht="15.75" customHeight="1" x14ac:dyDescent="0.2">
      <c r="A20" s="435" t="s">
        <v>279</v>
      </c>
      <c r="B20" s="435" t="s">
        <v>279</v>
      </c>
      <c r="C20" s="125">
        <f>'5 Venituri si cheltuieli'!C22</f>
        <v>0</v>
      </c>
      <c r="D20" s="126">
        <f>'5 Venituri si cheltuieli'!D22</f>
        <v>0</v>
      </c>
      <c r="E20" s="126">
        <f>'5 Venituri si cheltuieli'!E22</f>
        <v>0</v>
      </c>
      <c r="F20" s="126">
        <f>'5 Venituri si cheltuieli'!F22</f>
        <v>0</v>
      </c>
      <c r="G20" s="126">
        <f>'5 Venituri si cheltuieli'!G22</f>
        <v>0</v>
      </c>
      <c r="H20" s="126">
        <f>'5 Venituri si cheltuieli'!H22</f>
        <v>0</v>
      </c>
      <c r="I20" s="126">
        <f>'5 Venituri si cheltuieli'!I22</f>
        <v>0</v>
      </c>
      <c r="J20" s="126">
        <f>'5 Venituri si cheltuieli'!J22</f>
        <v>0</v>
      </c>
      <c r="K20" s="126">
        <f>'5 Venituri si cheltuieli'!K22</f>
        <v>0</v>
      </c>
      <c r="L20" s="126">
        <f>'5 Venituri si cheltuieli'!L22</f>
        <v>0</v>
      </c>
      <c r="M20" s="126">
        <f>'5 Venituri si cheltuieli'!M22</f>
        <v>0</v>
      </c>
      <c r="N20" s="126">
        <f>'5 Venituri si cheltuieli'!N22</f>
        <v>0</v>
      </c>
      <c r="O20" s="126">
        <f>'5 Venituri si cheltuieli'!O22</f>
        <v>0</v>
      </c>
      <c r="P20" s="126">
        <f>'5 Venituri si cheltuieli'!P22</f>
        <v>0</v>
      </c>
      <c r="Q20" s="126">
        <f>'5 Venituri si cheltuieli'!Q22</f>
        <v>0</v>
      </c>
      <c r="R20" s="126">
        <f>'5 Venituri si cheltuieli'!R22</f>
        <v>0</v>
      </c>
      <c r="S20" s="126">
        <f>'5 Venituri si cheltuieli'!S22</f>
        <v>0</v>
      </c>
      <c r="T20" s="125">
        <f>'5 Venituri si cheltuieli'!T22</f>
        <v>0</v>
      </c>
      <c r="U20" s="125">
        <f>'5 Venituri si cheltuieli'!U22</f>
        <v>0</v>
      </c>
      <c r="V20" s="125">
        <f>'5 Venituri si cheltuieli'!V22</f>
        <v>0</v>
      </c>
      <c r="W20" s="125">
        <f>'5 Venituri si cheltuieli'!W22</f>
        <v>0</v>
      </c>
      <c r="X20" s="125">
        <f>'5 Venituri si cheltuieli'!X22</f>
        <v>0</v>
      </c>
      <c r="Y20" s="125">
        <f>'5 Venituri si cheltuieli'!Y22</f>
        <v>0</v>
      </c>
      <c r="Z20" s="125">
        <f>'5 Venituri si cheltuieli'!Z22</f>
        <v>0</v>
      </c>
      <c r="AA20" s="125">
        <f>'5 Venituri si cheltuieli'!AA22</f>
        <v>0</v>
      </c>
      <c r="AB20" s="125">
        <f>'5 Venituri si cheltuieli'!AB22</f>
        <v>0</v>
      </c>
      <c r="AC20" s="125">
        <f>'5 Venituri si cheltuieli'!AC22</f>
        <v>0</v>
      </c>
      <c r="AD20" s="125">
        <f>'5 Venituri si cheltuieli'!AD22</f>
        <v>0</v>
      </c>
      <c r="AE20" s="125">
        <f>'5 Venituri si cheltuieli'!AE22</f>
        <v>0</v>
      </c>
      <c r="AF20" s="125">
        <f>'5 Venituri si cheltuieli'!AF22</f>
        <v>0</v>
      </c>
      <c r="AG20" s="125">
        <f>'5 Venituri si cheltuieli'!AG22</f>
        <v>0</v>
      </c>
    </row>
    <row r="21" spans="1:33" ht="15.75" customHeight="1" x14ac:dyDescent="0.2">
      <c r="A21" s="438" t="s">
        <v>316</v>
      </c>
      <c r="B21" s="438"/>
      <c r="C21" s="438"/>
      <c r="D21" s="438"/>
      <c r="E21" s="438"/>
      <c r="F21" s="438"/>
      <c r="G21" s="438"/>
      <c r="H21" s="438"/>
      <c r="I21" s="438"/>
      <c r="J21" s="438"/>
      <c r="K21" s="438"/>
      <c r="L21" s="438"/>
      <c r="M21" s="438"/>
      <c r="N21" s="438"/>
    </row>
    <row r="22" spans="1:33" ht="15.75" customHeight="1" x14ac:dyDescent="0.2">
      <c r="A22" s="116">
        <v>9</v>
      </c>
      <c r="B22" s="117" t="s">
        <v>293</v>
      </c>
      <c r="C22" s="127">
        <f>'5 Venituri si cheltuieli'!C39</f>
        <v>0</v>
      </c>
      <c r="D22" s="128">
        <f>'5 Venituri si cheltuieli'!D39</f>
        <v>0</v>
      </c>
      <c r="E22" s="128">
        <f>'5 Venituri si cheltuieli'!E39</f>
        <v>0</v>
      </c>
      <c r="F22" s="128">
        <f>'5 Venituri si cheltuieli'!F39</f>
        <v>0</v>
      </c>
      <c r="G22" s="128">
        <f>'5 Venituri si cheltuieli'!G39</f>
        <v>0</v>
      </c>
      <c r="H22" s="128">
        <f>'5 Venituri si cheltuieli'!H39</f>
        <v>0</v>
      </c>
      <c r="I22" s="128">
        <f>'5 Venituri si cheltuieli'!I39</f>
        <v>0</v>
      </c>
      <c r="J22" s="128">
        <f>'5 Venituri si cheltuieli'!J39</f>
        <v>0</v>
      </c>
      <c r="K22" s="128">
        <f>'5 Venituri si cheltuieli'!K39</f>
        <v>0</v>
      </c>
      <c r="L22" s="128">
        <f>'5 Venituri si cheltuieli'!L39</f>
        <v>0</v>
      </c>
      <c r="M22" s="128">
        <f>'5 Venituri si cheltuieli'!M39</f>
        <v>0</v>
      </c>
      <c r="N22" s="128">
        <f>'5 Venituri si cheltuieli'!N39</f>
        <v>0</v>
      </c>
      <c r="O22" s="128">
        <f>'5 Venituri si cheltuieli'!O39</f>
        <v>0</v>
      </c>
      <c r="P22" s="128">
        <f>'5 Venituri si cheltuieli'!P39</f>
        <v>0</v>
      </c>
      <c r="Q22" s="128">
        <f>'5 Venituri si cheltuieli'!Q39</f>
        <v>0</v>
      </c>
      <c r="R22" s="128">
        <f>'5 Venituri si cheltuieli'!R39</f>
        <v>0</v>
      </c>
      <c r="S22" s="128">
        <f>'5 Venituri si cheltuieli'!S39</f>
        <v>0</v>
      </c>
      <c r="T22" s="127">
        <f>'5 Venituri si cheltuieli'!T39</f>
        <v>0</v>
      </c>
      <c r="U22" s="127">
        <f>'5 Venituri si cheltuieli'!U39</f>
        <v>0</v>
      </c>
      <c r="V22" s="127">
        <f>'5 Venituri si cheltuieli'!V39</f>
        <v>0</v>
      </c>
      <c r="W22" s="127">
        <f>'5 Venituri si cheltuieli'!W39</f>
        <v>0</v>
      </c>
      <c r="X22" s="127">
        <f>'5 Venituri si cheltuieli'!X39</f>
        <v>0</v>
      </c>
      <c r="Y22" s="127">
        <f>'5 Venituri si cheltuieli'!Y39</f>
        <v>0</v>
      </c>
      <c r="Z22" s="127">
        <f>'5 Venituri si cheltuieli'!Z39</f>
        <v>0</v>
      </c>
      <c r="AA22" s="127">
        <f>'5 Venituri si cheltuieli'!AA39</f>
        <v>0</v>
      </c>
      <c r="AB22" s="127">
        <f>'5 Venituri si cheltuieli'!AB39</f>
        <v>0</v>
      </c>
      <c r="AC22" s="127">
        <f>'5 Venituri si cheltuieli'!AC39</f>
        <v>0</v>
      </c>
      <c r="AD22" s="127">
        <f>'5 Venituri si cheltuieli'!AD39</f>
        <v>0</v>
      </c>
      <c r="AE22" s="127">
        <f>'5 Venituri si cheltuieli'!AE39</f>
        <v>0</v>
      </c>
      <c r="AF22" s="127">
        <f>'5 Venituri si cheltuieli'!AF39</f>
        <v>0</v>
      </c>
      <c r="AG22" s="127">
        <f>'5 Venituri si cheltuieli'!AG39</f>
        <v>0</v>
      </c>
    </row>
    <row r="23" spans="1:33" ht="15.75" customHeight="1" x14ac:dyDescent="0.2">
      <c r="A23" s="116"/>
      <c r="B23" s="99" t="s">
        <v>294</v>
      </c>
      <c r="C23" s="127">
        <f>'5 Venituri si cheltuieli'!C40</f>
        <v>0</v>
      </c>
      <c r="D23" s="128">
        <f>'5 Venituri si cheltuieli'!D40</f>
        <v>0</v>
      </c>
      <c r="E23" s="128">
        <f>'5 Venituri si cheltuieli'!E40</f>
        <v>0</v>
      </c>
      <c r="F23" s="128">
        <f>'5 Venituri si cheltuieli'!F40</f>
        <v>0</v>
      </c>
      <c r="G23" s="128">
        <f>'5 Venituri si cheltuieli'!G40</f>
        <v>0</v>
      </c>
      <c r="H23" s="128">
        <f>'5 Venituri si cheltuieli'!H40</f>
        <v>0</v>
      </c>
      <c r="I23" s="128">
        <f>'5 Venituri si cheltuieli'!I40</f>
        <v>0</v>
      </c>
      <c r="J23" s="128">
        <f>'5 Venituri si cheltuieli'!J40</f>
        <v>0</v>
      </c>
      <c r="K23" s="128">
        <f>'5 Venituri si cheltuieli'!K40</f>
        <v>0</v>
      </c>
      <c r="L23" s="128">
        <f>'5 Venituri si cheltuieli'!L40</f>
        <v>0</v>
      </c>
      <c r="M23" s="128">
        <f>'5 Venituri si cheltuieli'!M40</f>
        <v>0</v>
      </c>
      <c r="N23" s="128">
        <f>'5 Venituri si cheltuieli'!N40</f>
        <v>0</v>
      </c>
      <c r="O23" s="128">
        <f>'5 Venituri si cheltuieli'!O40</f>
        <v>0</v>
      </c>
      <c r="P23" s="128">
        <f>'5 Venituri si cheltuieli'!P40</f>
        <v>0</v>
      </c>
      <c r="Q23" s="128">
        <f>'5 Venituri si cheltuieli'!Q40</f>
        <v>0</v>
      </c>
      <c r="R23" s="128">
        <f>'5 Venituri si cheltuieli'!R40</f>
        <v>0</v>
      </c>
      <c r="S23" s="128">
        <f>'5 Venituri si cheltuieli'!S40</f>
        <v>0</v>
      </c>
      <c r="T23" s="127">
        <f>'5 Venituri si cheltuieli'!T40</f>
        <v>0</v>
      </c>
      <c r="U23" s="127">
        <f>'5 Venituri si cheltuieli'!U40</f>
        <v>0</v>
      </c>
      <c r="V23" s="127">
        <f>'5 Venituri si cheltuieli'!V40</f>
        <v>0</v>
      </c>
      <c r="W23" s="127">
        <f>'5 Venituri si cheltuieli'!W40</f>
        <v>0</v>
      </c>
      <c r="X23" s="127">
        <f>'5 Venituri si cheltuieli'!X40</f>
        <v>0</v>
      </c>
      <c r="Y23" s="127">
        <f>'5 Venituri si cheltuieli'!Y40</f>
        <v>0</v>
      </c>
      <c r="Z23" s="127">
        <f>'5 Venituri si cheltuieli'!Z40</f>
        <v>0</v>
      </c>
      <c r="AA23" s="127">
        <f>'5 Venituri si cheltuieli'!AA40</f>
        <v>0</v>
      </c>
      <c r="AB23" s="127">
        <f>'5 Venituri si cheltuieli'!AB40</f>
        <v>0</v>
      </c>
      <c r="AC23" s="127">
        <f>'5 Venituri si cheltuieli'!AC40</f>
        <v>0</v>
      </c>
      <c r="AD23" s="127">
        <f>'5 Venituri si cheltuieli'!AD40</f>
        <v>0</v>
      </c>
      <c r="AE23" s="127">
        <f>'5 Venituri si cheltuieli'!AE40</f>
        <v>0</v>
      </c>
      <c r="AF23" s="127">
        <f>'5 Venituri si cheltuieli'!AF40</f>
        <v>0</v>
      </c>
      <c r="AG23" s="127">
        <f>'5 Venituri si cheltuieli'!AG40</f>
        <v>0</v>
      </c>
    </row>
    <row r="24" spans="1:33" ht="15.75" customHeight="1" x14ac:dyDescent="0.2">
      <c r="A24" s="116"/>
      <c r="B24" s="99" t="s">
        <v>295</v>
      </c>
      <c r="C24" s="127">
        <f>'5 Venituri si cheltuieli'!C41</f>
        <v>0</v>
      </c>
      <c r="D24" s="128">
        <f>'5 Venituri si cheltuieli'!D41</f>
        <v>0</v>
      </c>
      <c r="E24" s="128">
        <f>'5 Venituri si cheltuieli'!E41</f>
        <v>0</v>
      </c>
      <c r="F24" s="128">
        <f>'5 Venituri si cheltuieli'!F41</f>
        <v>0</v>
      </c>
      <c r="G24" s="128">
        <f>'5 Venituri si cheltuieli'!G41</f>
        <v>0</v>
      </c>
      <c r="H24" s="128">
        <f>'5 Venituri si cheltuieli'!H41</f>
        <v>0</v>
      </c>
      <c r="I24" s="128">
        <f>'5 Venituri si cheltuieli'!I41</f>
        <v>0</v>
      </c>
      <c r="J24" s="128">
        <f>'5 Venituri si cheltuieli'!J41</f>
        <v>0</v>
      </c>
      <c r="K24" s="128">
        <f>'5 Venituri si cheltuieli'!K41</f>
        <v>0</v>
      </c>
      <c r="L24" s="128">
        <f>'5 Venituri si cheltuieli'!L41</f>
        <v>0</v>
      </c>
      <c r="M24" s="128">
        <f>'5 Venituri si cheltuieli'!M41</f>
        <v>0</v>
      </c>
      <c r="N24" s="128">
        <f>'5 Venituri si cheltuieli'!N41</f>
        <v>0</v>
      </c>
      <c r="O24" s="128">
        <f>'5 Venituri si cheltuieli'!O41</f>
        <v>0</v>
      </c>
      <c r="P24" s="128">
        <f>'5 Venituri si cheltuieli'!P41</f>
        <v>0</v>
      </c>
      <c r="Q24" s="128">
        <f>'5 Venituri si cheltuieli'!Q41</f>
        <v>0</v>
      </c>
      <c r="R24" s="128">
        <f>'5 Venituri si cheltuieli'!R41</f>
        <v>0</v>
      </c>
      <c r="S24" s="128">
        <f>'5 Venituri si cheltuieli'!S41</f>
        <v>0</v>
      </c>
      <c r="T24" s="127">
        <f>'5 Venituri si cheltuieli'!T41</f>
        <v>0</v>
      </c>
      <c r="U24" s="127">
        <f>'5 Venituri si cheltuieli'!U41</f>
        <v>0</v>
      </c>
      <c r="V24" s="127">
        <f>'5 Venituri si cheltuieli'!V41</f>
        <v>0</v>
      </c>
      <c r="W24" s="127">
        <f>'5 Venituri si cheltuieli'!W41</f>
        <v>0</v>
      </c>
      <c r="X24" s="127">
        <f>'5 Venituri si cheltuieli'!X41</f>
        <v>0</v>
      </c>
      <c r="Y24" s="127">
        <f>'5 Venituri si cheltuieli'!Y41</f>
        <v>0</v>
      </c>
      <c r="Z24" s="127">
        <f>'5 Venituri si cheltuieli'!Z41</f>
        <v>0</v>
      </c>
      <c r="AA24" s="127">
        <f>'5 Venituri si cheltuieli'!AA41</f>
        <v>0</v>
      </c>
      <c r="AB24" s="127">
        <f>'5 Venituri si cheltuieli'!AB41</f>
        <v>0</v>
      </c>
      <c r="AC24" s="127">
        <f>'5 Venituri si cheltuieli'!AC41</f>
        <v>0</v>
      </c>
      <c r="AD24" s="127">
        <f>'5 Venituri si cheltuieli'!AD41</f>
        <v>0</v>
      </c>
      <c r="AE24" s="127">
        <f>'5 Venituri si cheltuieli'!AE41</f>
        <v>0</v>
      </c>
      <c r="AF24" s="127">
        <f>'5 Venituri si cheltuieli'!AF41</f>
        <v>0</v>
      </c>
      <c r="AG24" s="127">
        <f>'5 Venituri si cheltuieli'!AG41</f>
        <v>0</v>
      </c>
    </row>
    <row r="25" spans="1:33" ht="15.75" customHeight="1" x14ac:dyDescent="0.2">
      <c r="A25" s="116"/>
      <c r="B25" s="99" t="s">
        <v>296</v>
      </c>
      <c r="C25" s="127">
        <f>'5 Venituri si cheltuieli'!C42</f>
        <v>0</v>
      </c>
      <c r="D25" s="128">
        <f>'5 Venituri si cheltuieli'!D42</f>
        <v>0</v>
      </c>
      <c r="E25" s="128">
        <f>'5 Venituri si cheltuieli'!E42</f>
        <v>0</v>
      </c>
      <c r="F25" s="128">
        <f>'5 Venituri si cheltuieli'!F42</f>
        <v>0</v>
      </c>
      <c r="G25" s="128">
        <f>'5 Venituri si cheltuieli'!G42</f>
        <v>0</v>
      </c>
      <c r="H25" s="128">
        <f>'5 Venituri si cheltuieli'!H42</f>
        <v>0</v>
      </c>
      <c r="I25" s="128">
        <f>'5 Venituri si cheltuieli'!I42</f>
        <v>0</v>
      </c>
      <c r="J25" s="128">
        <f>'5 Venituri si cheltuieli'!J42</f>
        <v>0</v>
      </c>
      <c r="K25" s="128">
        <f>'5 Venituri si cheltuieli'!K42</f>
        <v>0</v>
      </c>
      <c r="L25" s="128">
        <f>'5 Venituri si cheltuieli'!L42</f>
        <v>0</v>
      </c>
      <c r="M25" s="128">
        <f>'5 Venituri si cheltuieli'!M42</f>
        <v>0</v>
      </c>
      <c r="N25" s="128">
        <f>'5 Venituri si cheltuieli'!N42</f>
        <v>0</v>
      </c>
      <c r="O25" s="128">
        <f>'5 Venituri si cheltuieli'!O42</f>
        <v>0</v>
      </c>
      <c r="P25" s="128">
        <f>'5 Venituri si cheltuieli'!P42</f>
        <v>0</v>
      </c>
      <c r="Q25" s="128">
        <f>'5 Venituri si cheltuieli'!Q42</f>
        <v>0</v>
      </c>
      <c r="R25" s="128">
        <f>'5 Venituri si cheltuieli'!R42</f>
        <v>0</v>
      </c>
      <c r="S25" s="128">
        <f>'5 Venituri si cheltuieli'!S42</f>
        <v>0</v>
      </c>
      <c r="T25" s="127">
        <f>'5 Venituri si cheltuieli'!T42</f>
        <v>0</v>
      </c>
      <c r="U25" s="127">
        <f>'5 Venituri si cheltuieli'!U42</f>
        <v>0</v>
      </c>
      <c r="V25" s="127">
        <f>'5 Venituri si cheltuieli'!V42</f>
        <v>0</v>
      </c>
      <c r="W25" s="127">
        <f>'5 Venituri si cheltuieli'!W42</f>
        <v>0</v>
      </c>
      <c r="X25" s="127">
        <f>'5 Venituri si cheltuieli'!X42</f>
        <v>0</v>
      </c>
      <c r="Y25" s="127">
        <f>'5 Venituri si cheltuieli'!Y42</f>
        <v>0</v>
      </c>
      <c r="Z25" s="127">
        <f>'5 Venituri si cheltuieli'!Z42</f>
        <v>0</v>
      </c>
      <c r="AA25" s="127">
        <f>'5 Venituri si cheltuieli'!AA42</f>
        <v>0</v>
      </c>
      <c r="AB25" s="127">
        <f>'5 Venituri si cheltuieli'!AB42</f>
        <v>0</v>
      </c>
      <c r="AC25" s="127">
        <f>'5 Venituri si cheltuieli'!AC42</f>
        <v>0</v>
      </c>
      <c r="AD25" s="127">
        <f>'5 Venituri si cheltuieli'!AD42</f>
        <v>0</v>
      </c>
      <c r="AE25" s="127">
        <f>'5 Venituri si cheltuieli'!AE42</f>
        <v>0</v>
      </c>
      <c r="AF25" s="127">
        <f>'5 Venituri si cheltuieli'!AF42</f>
        <v>0</v>
      </c>
      <c r="AG25" s="127">
        <f>'5 Venituri si cheltuieli'!AG42</f>
        <v>0</v>
      </c>
    </row>
    <row r="26" spans="1:33" ht="15.75" customHeight="1" x14ac:dyDescent="0.2">
      <c r="A26" s="116">
        <v>10</v>
      </c>
      <c r="B26" s="117" t="s">
        <v>317</v>
      </c>
      <c r="C26" s="127">
        <f>'5 Venituri si cheltuieli'!C43</f>
        <v>0</v>
      </c>
      <c r="D26" s="128">
        <f>'5 Venituri si cheltuieli'!D43</f>
        <v>0</v>
      </c>
      <c r="E26" s="128">
        <f>'5 Venituri si cheltuieli'!E43</f>
        <v>0</v>
      </c>
      <c r="F26" s="128">
        <f>'5 Venituri si cheltuieli'!F43</f>
        <v>0</v>
      </c>
      <c r="G26" s="128">
        <f>'5 Venituri si cheltuieli'!G43</f>
        <v>0</v>
      </c>
      <c r="H26" s="128">
        <f>'5 Venituri si cheltuieli'!H43</f>
        <v>0</v>
      </c>
      <c r="I26" s="128">
        <f>'5 Venituri si cheltuieli'!I43</f>
        <v>0</v>
      </c>
      <c r="J26" s="128">
        <f>'5 Venituri si cheltuieli'!J43</f>
        <v>0</v>
      </c>
      <c r="K26" s="128">
        <f>'5 Venituri si cheltuieli'!K43</f>
        <v>0</v>
      </c>
      <c r="L26" s="128">
        <f>'5 Venituri si cheltuieli'!L43</f>
        <v>0</v>
      </c>
      <c r="M26" s="128">
        <f>'5 Venituri si cheltuieli'!M43</f>
        <v>0</v>
      </c>
      <c r="N26" s="128">
        <f>'5 Venituri si cheltuieli'!N43</f>
        <v>0</v>
      </c>
      <c r="O26" s="128">
        <f>'5 Venituri si cheltuieli'!O43</f>
        <v>0</v>
      </c>
      <c r="P26" s="128">
        <f>'5 Venituri si cheltuieli'!P43</f>
        <v>0</v>
      </c>
      <c r="Q26" s="128">
        <f>'5 Venituri si cheltuieli'!Q43</f>
        <v>0</v>
      </c>
      <c r="R26" s="128">
        <f>'5 Venituri si cheltuieli'!R43</f>
        <v>0</v>
      </c>
      <c r="S26" s="128">
        <f>'5 Venituri si cheltuieli'!S43</f>
        <v>0</v>
      </c>
      <c r="T26" s="127">
        <f>'5 Venituri si cheltuieli'!T43</f>
        <v>0</v>
      </c>
      <c r="U26" s="127">
        <f>'5 Venituri si cheltuieli'!U43</f>
        <v>0</v>
      </c>
      <c r="V26" s="127">
        <f>'5 Venituri si cheltuieli'!V43</f>
        <v>0</v>
      </c>
      <c r="W26" s="127">
        <f>'5 Venituri si cheltuieli'!W43</f>
        <v>0</v>
      </c>
      <c r="X26" s="127">
        <f>'5 Venituri si cheltuieli'!X43</f>
        <v>0</v>
      </c>
      <c r="Y26" s="127">
        <f>'5 Venituri si cheltuieli'!Y43</f>
        <v>0</v>
      </c>
      <c r="Z26" s="127">
        <f>'5 Venituri si cheltuieli'!Z43</f>
        <v>0</v>
      </c>
      <c r="AA26" s="127">
        <f>'5 Venituri si cheltuieli'!AA43</f>
        <v>0</v>
      </c>
      <c r="AB26" s="127">
        <f>'5 Venituri si cheltuieli'!AB43</f>
        <v>0</v>
      </c>
      <c r="AC26" s="127">
        <f>'5 Venituri si cheltuieli'!AC43</f>
        <v>0</v>
      </c>
      <c r="AD26" s="127">
        <f>'5 Venituri si cheltuieli'!AD43</f>
        <v>0</v>
      </c>
      <c r="AE26" s="127">
        <f>'5 Venituri si cheltuieli'!AE43</f>
        <v>0</v>
      </c>
      <c r="AF26" s="127">
        <f>'5 Venituri si cheltuieli'!AF43</f>
        <v>0</v>
      </c>
      <c r="AG26" s="127">
        <f>'5 Venituri si cheltuieli'!AG43</f>
        <v>0</v>
      </c>
    </row>
    <row r="27" spans="1:33" ht="15.75" customHeight="1" x14ac:dyDescent="0.2">
      <c r="A27" s="435" t="s">
        <v>318</v>
      </c>
      <c r="B27" s="435"/>
      <c r="C27" s="76">
        <f>C22+C26</f>
        <v>0</v>
      </c>
      <c r="D27" s="76">
        <f t="shared" ref="D27:AG27" si="4">D22+D26</f>
        <v>0</v>
      </c>
      <c r="E27" s="76">
        <f t="shared" si="4"/>
        <v>0</v>
      </c>
      <c r="F27" s="76">
        <f t="shared" si="4"/>
        <v>0</v>
      </c>
      <c r="G27" s="76">
        <f t="shared" si="4"/>
        <v>0</v>
      </c>
      <c r="H27" s="76">
        <f t="shared" si="4"/>
        <v>0</v>
      </c>
      <c r="I27" s="76">
        <f t="shared" si="4"/>
        <v>0</v>
      </c>
      <c r="J27" s="76">
        <f t="shared" si="4"/>
        <v>0</v>
      </c>
      <c r="K27" s="76">
        <f t="shared" si="4"/>
        <v>0</v>
      </c>
      <c r="L27" s="76">
        <f t="shared" si="4"/>
        <v>0</v>
      </c>
      <c r="M27" s="76">
        <f t="shared" si="4"/>
        <v>0</v>
      </c>
      <c r="N27" s="76">
        <f t="shared" si="4"/>
        <v>0</v>
      </c>
      <c r="O27" s="76">
        <f t="shared" si="4"/>
        <v>0</v>
      </c>
      <c r="P27" s="76">
        <f t="shared" si="4"/>
        <v>0</v>
      </c>
      <c r="Q27" s="76">
        <f t="shared" si="4"/>
        <v>0</v>
      </c>
      <c r="R27" s="76">
        <f t="shared" si="4"/>
        <v>0</v>
      </c>
      <c r="S27" s="76">
        <f t="shared" si="4"/>
        <v>0</v>
      </c>
      <c r="T27" s="76">
        <f t="shared" si="4"/>
        <v>0</v>
      </c>
      <c r="U27" s="76">
        <f t="shared" si="4"/>
        <v>0</v>
      </c>
      <c r="V27" s="76">
        <f t="shared" si="4"/>
        <v>0</v>
      </c>
      <c r="W27" s="76">
        <f t="shared" si="4"/>
        <v>0</v>
      </c>
      <c r="X27" s="76">
        <f t="shared" si="4"/>
        <v>0</v>
      </c>
      <c r="Y27" s="76">
        <f t="shared" si="4"/>
        <v>0</v>
      </c>
      <c r="Z27" s="76">
        <f t="shared" si="4"/>
        <v>0</v>
      </c>
      <c r="AA27" s="76">
        <f t="shared" si="4"/>
        <v>0</v>
      </c>
      <c r="AB27" s="76">
        <f t="shared" si="4"/>
        <v>0</v>
      </c>
      <c r="AC27" s="76">
        <f t="shared" si="4"/>
        <v>0</v>
      </c>
      <c r="AD27" s="76">
        <f t="shared" si="4"/>
        <v>0</v>
      </c>
      <c r="AE27" s="76">
        <f t="shared" si="4"/>
        <v>0</v>
      </c>
      <c r="AF27" s="76">
        <f t="shared" si="4"/>
        <v>0</v>
      </c>
      <c r="AG27" s="76">
        <f t="shared" si="4"/>
        <v>0</v>
      </c>
    </row>
    <row r="28" spans="1:33" ht="15.75" customHeight="1" x14ac:dyDescent="0.2">
      <c r="A28" s="435" t="s">
        <v>319</v>
      </c>
      <c r="B28" s="435" t="s">
        <v>317</v>
      </c>
      <c r="C28" s="76">
        <f t="shared" ref="C28:AG28" si="5">C20-C27</f>
        <v>0</v>
      </c>
      <c r="D28" s="129">
        <f t="shared" si="5"/>
        <v>0</v>
      </c>
      <c r="E28" s="129">
        <f t="shared" si="5"/>
        <v>0</v>
      </c>
      <c r="F28" s="129">
        <f t="shared" si="5"/>
        <v>0</v>
      </c>
      <c r="G28" s="129">
        <f t="shared" si="5"/>
        <v>0</v>
      </c>
      <c r="H28" s="129">
        <f t="shared" si="5"/>
        <v>0</v>
      </c>
      <c r="I28" s="129">
        <f t="shared" si="5"/>
        <v>0</v>
      </c>
      <c r="J28" s="129">
        <f t="shared" si="5"/>
        <v>0</v>
      </c>
      <c r="K28" s="129">
        <f t="shared" si="5"/>
        <v>0</v>
      </c>
      <c r="L28" s="129">
        <f t="shared" si="5"/>
        <v>0</v>
      </c>
      <c r="M28" s="129">
        <f t="shared" si="5"/>
        <v>0</v>
      </c>
      <c r="N28" s="129">
        <f t="shared" si="5"/>
        <v>0</v>
      </c>
      <c r="O28" s="129">
        <f t="shared" si="5"/>
        <v>0</v>
      </c>
      <c r="P28" s="129">
        <f t="shared" si="5"/>
        <v>0</v>
      </c>
      <c r="Q28" s="129">
        <f t="shared" si="5"/>
        <v>0</v>
      </c>
      <c r="R28" s="129">
        <f t="shared" si="5"/>
        <v>0</v>
      </c>
      <c r="S28" s="129">
        <f t="shared" si="5"/>
        <v>0</v>
      </c>
      <c r="T28" s="76">
        <f t="shared" si="5"/>
        <v>0</v>
      </c>
      <c r="U28" s="76">
        <f t="shared" si="5"/>
        <v>0</v>
      </c>
      <c r="V28" s="76">
        <f t="shared" si="5"/>
        <v>0</v>
      </c>
      <c r="W28" s="76">
        <f t="shared" si="5"/>
        <v>0</v>
      </c>
      <c r="X28" s="76">
        <f t="shared" si="5"/>
        <v>0</v>
      </c>
      <c r="Y28" s="76">
        <f t="shared" si="5"/>
        <v>0</v>
      </c>
      <c r="Z28" s="76">
        <f t="shared" si="5"/>
        <v>0</v>
      </c>
      <c r="AA28" s="76">
        <f t="shared" si="5"/>
        <v>0</v>
      </c>
      <c r="AB28" s="76">
        <f t="shared" si="5"/>
        <v>0</v>
      </c>
      <c r="AC28" s="76">
        <f t="shared" si="5"/>
        <v>0</v>
      </c>
      <c r="AD28" s="76">
        <f t="shared" si="5"/>
        <v>0</v>
      </c>
      <c r="AE28" s="76">
        <f t="shared" si="5"/>
        <v>0</v>
      </c>
      <c r="AF28" s="76">
        <f t="shared" si="5"/>
        <v>0</v>
      </c>
      <c r="AG28" s="76">
        <f t="shared" si="5"/>
        <v>0</v>
      </c>
    </row>
    <row r="29" spans="1:33" ht="15.75" customHeight="1" x14ac:dyDescent="0.2">
      <c r="A29" s="130"/>
      <c r="B29" s="131" t="s">
        <v>320</v>
      </c>
      <c r="C29" s="76">
        <f>C18+C28</f>
        <v>0</v>
      </c>
      <c r="D29" s="76">
        <f t="shared" ref="D29:AG29" si="6">D18+D28</f>
        <v>0</v>
      </c>
      <c r="E29" s="76">
        <f t="shared" si="6"/>
        <v>0</v>
      </c>
      <c r="F29" s="76">
        <f t="shared" si="6"/>
        <v>0</v>
      </c>
      <c r="G29" s="76">
        <f t="shared" si="6"/>
        <v>0</v>
      </c>
      <c r="H29" s="76">
        <f t="shared" si="6"/>
        <v>0</v>
      </c>
      <c r="I29" s="76">
        <f t="shared" si="6"/>
        <v>0</v>
      </c>
      <c r="J29" s="76">
        <f t="shared" si="6"/>
        <v>0</v>
      </c>
      <c r="K29" s="76">
        <f t="shared" si="6"/>
        <v>0</v>
      </c>
      <c r="L29" s="76">
        <f t="shared" si="6"/>
        <v>0</v>
      </c>
      <c r="M29" s="76">
        <f t="shared" si="6"/>
        <v>0</v>
      </c>
      <c r="N29" s="76">
        <f t="shared" si="6"/>
        <v>0</v>
      </c>
      <c r="O29" s="76">
        <f t="shared" si="6"/>
        <v>0</v>
      </c>
      <c r="P29" s="76">
        <f t="shared" si="6"/>
        <v>0</v>
      </c>
      <c r="Q29" s="76">
        <f t="shared" si="6"/>
        <v>0</v>
      </c>
      <c r="R29" s="76">
        <f t="shared" si="6"/>
        <v>0</v>
      </c>
      <c r="S29" s="76">
        <f t="shared" si="6"/>
        <v>0</v>
      </c>
      <c r="T29" s="76">
        <f t="shared" si="6"/>
        <v>0</v>
      </c>
      <c r="U29" s="76">
        <f t="shared" si="6"/>
        <v>0</v>
      </c>
      <c r="V29" s="76">
        <f t="shared" si="6"/>
        <v>0</v>
      </c>
      <c r="W29" s="76">
        <f t="shared" si="6"/>
        <v>0</v>
      </c>
      <c r="X29" s="76">
        <f t="shared" si="6"/>
        <v>0</v>
      </c>
      <c r="Y29" s="76">
        <f t="shared" si="6"/>
        <v>0</v>
      </c>
      <c r="Z29" s="76">
        <f t="shared" si="6"/>
        <v>0</v>
      </c>
      <c r="AA29" s="76">
        <f t="shared" si="6"/>
        <v>0</v>
      </c>
      <c r="AB29" s="76">
        <f t="shared" si="6"/>
        <v>0</v>
      </c>
      <c r="AC29" s="76">
        <f t="shared" si="6"/>
        <v>0</v>
      </c>
      <c r="AD29" s="76">
        <f t="shared" si="6"/>
        <v>0</v>
      </c>
      <c r="AE29" s="76">
        <f t="shared" si="6"/>
        <v>0</v>
      </c>
      <c r="AF29" s="76">
        <f t="shared" si="6"/>
        <v>0</v>
      </c>
      <c r="AG29" s="76">
        <f t="shared" si="6"/>
        <v>0</v>
      </c>
    </row>
    <row r="30" spans="1:33" ht="15.75" customHeight="1" x14ac:dyDescent="0.2">
      <c r="A30" s="132">
        <v>11</v>
      </c>
      <c r="B30" s="133" t="s">
        <v>280</v>
      </c>
      <c r="C30" s="76">
        <f>'5 Venituri si cheltuieli'!C23</f>
        <v>0</v>
      </c>
      <c r="D30" s="76">
        <f>'5 Venituri si cheltuieli'!D23</f>
        <v>0</v>
      </c>
      <c r="E30" s="76">
        <f>'5 Venituri si cheltuieli'!E23</f>
        <v>0</v>
      </c>
      <c r="F30" s="76">
        <f>'5 Venituri si cheltuieli'!F23</f>
        <v>0</v>
      </c>
      <c r="G30" s="76">
        <f>'5 Venituri si cheltuieli'!G23</f>
        <v>0</v>
      </c>
      <c r="H30" s="76">
        <f>'5 Venituri si cheltuieli'!H23</f>
        <v>0</v>
      </c>
      <c r="I30" s="76">
        <f>'5 Venituri si cheltuieli'!I23</f>
        <v>0</v>
      </c>
      <c r="J30" s="76">
        <f>'5 Venituri si cheltuieli'!J23</f>
        <v>0</v>
      </c>
      <c r="K30" s="76">
        <f>'5 Venituri si cheltuieli'!K23</f>
        <v>0</v>
      </c>
      <c r="L30" s="76">
        <f>'5 Venituri si cheltuieli'!L23</f>
        <v>0</v>
      </c>
      <c r="M30" s="76">
        <f>'5 Venituri si cheltuieli'!M23</f>
        <v>0</v>
      </c>
      <c r="N30" s="76">
        <f>'5 Venituri si cheltuieli'!N23</f>
        <v>0</v>
      </c>
      <c r="O30" s="76">
        <f>'5 Venituri si cheltuieli'!O23</f>
        <v>0</v>
      </c>
      <c r="P30" s="76">
        <f>'5 Venituri si cheltuieli'!P23</f>
        <v>0</v>
      </c>
      <c r="Q30" s="76">
        <f>'5 Venituri si cheltuieli'!Q23</f>
        <v>0</v>
      </c>
      <c r="R30" s="76">
        <f>'5 Venituri si cheltuieli'!R23</f>
        <v>0</v>
      </c>
      <c r="S30" s="76">
        <f>'5 Venituri si cheltuieli'!S23</f>
        <v>0</v>
      </c>
      <c r="T30" s="76">
        <f>'5 Venituri si cheltuieli'!T23</f>
        <v>0</v>
      </c>
      <c r="U30" s="76">
        <f>'5 Venituri si cheltuieli'!U23</f>
        <v>0</v>
      </c>
      <c r="V30" s="76">
        <f>'5 Venituri si cheltuieli'!V23</f>
        <v>0</v>
      </c>
      <c r="W30" s="76">
        <f>'5 Venituri si cheltuieli'!W23</f>
        <v>0</v>
      </c>
      <c r="X30" s="76">
        <f>'5 Venituri si cheltuieli'!X23</f>
        <v>0</v>
      </c>
      <c r="Y30" s="76">
        <f>'5 Venituri si cheltuieli'!Y23</f>
        <v>0</v>
      </c>
      <c r="Z30" s="76">
        <f>'5 Venituri si cheltuieli'!Z23</f>
        <v>0</v>
      </c>
      <c r="AA30" s="76">
        <f>'5 Venituri si cheltuieli'!AA23</f>
        <v>0</v>
      </c>
      <c r="AB30" s="76">
        <f>'5 Venituri si cheltuieli'!AB23</f>
        <v>0</v>
      </c>
      <c r="AC30" s="76">
        <f>'5 Venituri si cheltuieli'!AC23</f>
        <v>0</v>
      </c>
      <c r="AD30" s="76">
        <f>'5 Venituri si cheltuieli'!AD23</f>
        <v>0</v>
      </c>
      <c r="AE30" s="76">
        <f>'5 Venituri si cheltuieli'!AE23</f>
        <v>0</v>
      </c>
      <c r="AF30" s="76">
        <f>'5 Venituri si cheltuieli'!AF23</f>
        <v>0</v>
      </c>
      <c r="AG30" s="76">
        <f>'5 Venituri si cheltuieli'!AG23</f>
        <v>0</v>
      </c>
    </row>
    <row r="31" spans="1:33" ht="15.75" customHeight="1" x14ac:dyDescent="0.2">
      <c r="A31" s="132">
        <v>12</v>
      </c>
      <c r="B31" s="134" t="s">
        <v>299</v>
      </c>
      <c r="C31" s="76">
        <f>'5 Venituri si cheltuieli'!C45</f>
        <v>0</v>
      </c>
      <c r="D31" s="76">
        <f>'5 Venituri si cheltuieli'!D45</f>
        <v>0</v>
      </c>
      <c r="E31" s="76">
        <f>'5 Venituri si cheltuieli'!E45</f>
        <v>0</v>
      </c>
      <c r="F31" s="76">
        <f>'5 Venituri si cheltuieli'!F45</f>
        <v>0</v>
      </c>
      <c r="G31" s="76">
        <f>'5 Venituri si cheltuieli'!G45</f>
        <v>0</v>
      </c>
      <c r="H31" s="76">
        <f>'5 Venituri si cheltuieli'!H45</f>
        <v>0</v>
      </c>
      <c r="I31" s="76">
        <f>'5 Venituri si cheltuieli'!I45</f>
        <v>0</v>
      </c>
      <c r="J31" s="76">
        <f>'5 Venituri si cheltuieli'!J45</f>
        <v>0</v>
      </c>
      <c r="K31" s="76">
        <f>'5 Venituri si cheltuieli'!K45</f>
        <v>0</v>
      </c>
      <c r="L31" s="76">
        <f>'5 Venituri si cheltuieli'!L45</f>
        <v>0</v>
      </c>
      <c r="M31" s="76">
        <f>'5 Venituri si cheltuieli'!M45</f>
        <v>0</v>
      </c>
      <c r="N31" s="76">
        <f>'5 Venituri si cheltuieli'!N45</f>
        <v>0</v>
      </c>
      <c r="O31" s="76">
        <f>'5 Venituri si cheltuieli'!O45</f>
        <v>0</v>
      </c>
      <c r="P31" s="76">
        <f>'5 Venituri si cheltuieli'!P45</f>
        <v>0</v>
      </c>
      <c r="Q31" s="76">
        <f>'5 Venituri si cheltuieli'!Q45</f>
        <v>0</v>
      </c>
      <c r="R31" s="76">
        <f>'5 Venituri si cheltuieli'!R45</f>
        <v>0</v>
      </c>
      <c r="S31" s="76">
        <f>'5 Venituri si cheltuieli'!S45</f>
        <v>0</v>
      </c>
      <c r="T31" s="76">
        <f>'5 Venituri si cheltuieli'!T45</f>
        <v>0</v>
      </c>
      <c r="U31" s="76">
        <f>'5 Venituri si cheltuieli'!U45</f>
        <v>0</v>
      </c>
      <c r="V31" s="76">
        <f>'5 Venituri si cheltuieli'!V45</f>
        <v>0</v>
      </c>
      <c r="W31" s="76">
        <f>'5 Venituri si cheltuieli'!W45</f>
        <v>0</v>
      </c>
      <c r="X31" s="76">
        <f>'5 Venituri si cheltuieli'!X45</f>
        <v>0</v>
      </c>
      <c r="Y31" s="76">
        <f>'5 Venituri si cheltuieli'!Y45</f>
        <v>0</v>
      </c>
      <c r="Z31" s="76">
        <f>'5 Venituri si cheltuieli'!Z45</f>
        <v>0</v>
      </c>
      <c r="AA31" s="76">
        <f>'5 Venituri si cheltuieli'!AA45</f>
        <v>0</v>
      </c>
      <c r="AB31" s="76">
        <f>'5 Venituri si cheltuieli'!AB45</f>
        <v>0</v>
      </c>
      <c r="AC31" s="76">
        <f>'5 Venituri si cheltuieli'!AC45</f>
        <v>0</v>
      </c>
      <c r="AD31" s="76">
        <f>'5 Venituri si cheltuieli'!AD45</f>
        <v>0</v>
      </c>
      <c r="AE31" s="76">
        <f>'5 Venituri si cheltuieli'!AE45</f>
        <v>0</v>
      </c>
      <c r="AF31" s="76">
        <f>'5 Venituri si cheltuieli'!AF45</f>
        <v>0</v>
      </c>
      <c r="AG31" s="76">
        <f>'5 Venituri si cheltuieli'!AG45</f>
        <v>0</v>
      </c>
    </row>
    <row r="32" spans="1:33" ht="15.75" customHeight="1" x14ac:dyDescent="0.2">
      <c r="A32" s="435" t="s">
        <v>321</v>
      </c>
      <c r="B32" s="435" t="s">
        <v>317</v>
      </c>
      <c r="C32" s="76">
        <f>C29+C30-C31</f>
        <v>0</v>
      </c>
      <c r="D32" s="76">
        <f t="shared" ref="D32:AG32" si="7">D29+D30-D31</f>
        <v>0</v>
      </c>
      <c r="E32" s="76">
        <f t="shared" si="7"/>
        <v>0</v>
      </c>
      <c r="F32" s="76">
        <f t="shared" si="7"/>
        <v>0</v>
      </c>
      <c r="G32" s="76">
        <f t="shared" si="7"/>
        <v>0</v>
      </c>
      <c r="H32" s="76">
        <f t="shared" si="7"/>
        <v>0</v>
      </c>
      <c r="I32" s="76">
        <f t="shared" si="7"/>
        <v>0</v>
      </c>
      <c r="J32" s="76">
        <f t="shared" si="7"/>
        <v>0</v>
      </c>
      <c r="K32" s="76">
        <f t="shared" si="7"/>
        <v>0</v>
      </c>
      <c r="L32" s="76">
        <f t="shared" si="7"/>
        <v>0</v>
      </c>
      <c r="M32" s="76">
        <f t="shared" si="7"/>
        <v>0</v>
      </c>
      <c r="N32" s="76">
        <f t="shared" si="7"/>
        <v>0</v>
      </c>
      <c r="O32" s="76">
        <f t="shared" si="7"/>
        <v>0</v>
      </c>
      <c r="P32" s="76">
        <f t="shared" si="7"/>
        <v>0</v>
      </c>
      <c r="Q32" s="76">
        <f t="shared" si="7"/>
        <v>0</v>
      </c>
      <c r="R32" s="76">
        <f t="shared" si="7"/>
        <v>0</v>
      </c>
      <c r="S32" s="76">
        <f t="shared" si="7"/>
        <v>0</v>
      </c>
      <c r="T32" s="76">
        <f t="shared" si="7"/>
        <v>0</v>
      </c>
      <c r="U32" s="76">
        <f t="shared" si="7"/>
        <v>0</v>
      </c>
      <c r="V32" s="76">
        <f t="shared" si="7"/>
        <v>0</v>
      </c>
      <c r="W32" s="76">
        <f t="shared" si="7"/>
        <v>0</v>
      </c>
      <c r="X32" s="76">
        <f t="shared" si="7"/>
        <v>0</v>
      </c>
      <c r="Y32" s="76">
        <f t="shared" si="7"/>
        <v>0</v>
      </c>
      <c r="Z32" s="76">
        <f t="shared" si="7"/>
        <v>0</v>
      </c>
      <c r="AA32" s="76">
        <f t="shared" si="7"/>
        <v>0</v>
      </c>
      <c r="AB32" s="76">
        <f t="shared" si="7"/>
        <v>0</v>
      </c>
      <c r="AC32" s="76">
        <f t="shared" si="7"/>
        <v>0</v>
      </c>
      <c r="AD32" s="76">
        <f t="shared" si="7"/>
        <v>0</v>
      </c>
      <c r="AE32" s="76">
        <f t="shared" si="7"/>
        <v>0</v>
      </c>
      <c r="AF32" s="76">
        <f t="shared" si="7"/>
        <v>0</v>
      </c>
      <c r="AG32" s="76">
        <f t="shared" si="7"/>
        <v>0</v>
      </c>
    </row>
    <row r="33" spans="1:33" ht="15.75" customHeight="1" x14ac:dyDescent="0.2">
      <c r="A33" s="122">
        <v>13</v>
      </c>
      <c r="B33" s="117" t="s">
        <v>322</v>
      </c>
      <c r="C33" s="135"/>
      <c r="D33" s="136"/>
      <c r="E33" s="136"/>
      <c r="F33" s="136"/>
      <c r="G33" s="136"/>
      <c r="H33" s="136"/>
      <c r="I33" s="136"/>
      <c r="J33" s="136"/>
      <c r="K33" s="136"/>
      <c r="L33" s="136"/>
      <c r="M33" s="136"/>
      <c r="N33" s="136"/>
      <c r="O33" s="136"/>
      <c r="P33" s="136"/>
      <c r="Q33" s="136"/>
      <c r="R33" s="136"/>
      <c r="S33" s="136"/>
      <c r="T33" s="135"/>
      <c r="U33" s="135"/>
      <c r="V33" s="135"/>
      <c r="W33" s="135"/>
      <c r="X33" s="135"/>
      <c r="Y33" s="135"/>
      <c r="Z33" s="135"/>
      <c r="AA33" s="135"/>
      <c r="AB33" s="135"/>
      <c r="AC33" s="135"/>
      <c r="AD33" s="135"/>
      <c r="AE33" s="135"/>
      <c r="AF33" s="135"/>
      <c r="AG33" s="135"/>
    </row>
    <row r="34" spans="1:33" ht="15.75" customHeight="1" x14ac:dyDescent="0.2">
      <c r="A34" s="435" t="s">
        <v>323</v>
      </c>
      <c r="B34" s="435"/>
      <c r="C34" s="76">
        <f>C32-C33</f>
        <v>0</v>
      </c>
      <c r="D34" s="129">
        <f t="shared" ref="D34:AG34" si="8">D32-D33</f>
        <v>0</v>
      </c>
      <c r="E34" s="129">
        <f t="shared" si="8"/>
        <v>0</v>
      </c>
      <c r="F34" s="129">
        <f t="shared" si="8"/>
        <v>0</v>
      </c>
      <c r="G34" s="129">
        <f t="shared" si="8"/>
        <v>0</v>
      </c>
      <c r="H34" s="129">
        <f t="shared" si="8"/>
        <v>0</v>
      </c>
      <c r="I34" s="129">
        <f t="shared" si="8"/>
        <v>0</v>
      </c>
      <c r="J34" s="129">
        <f t="shared" si="8"/>
        <v>0</v>
      </c>
      <c r="K34" s="129">
        <f t="shared" si="8"/>
        <v>0</v>
      </c>
      <c r="L34" s="129">
        <f t="shared" si="8"/>
        <v>0</v>
      </c>
      <c r="M34" s="129">
        <f t="shared" si="8"/>
        <v>0</v>
      </c>
      <c r="N34" s="129">
        <f t="shared" si="8"/>
        <v>0</v>
      </c>
      <c r="O34" s="129">
        <f t="shared" si="8"/>
        <v>0</v>
      </c>
      <c r="P34" s="129">
        <f t="shared" si="8"/>
        <v>0</v>
      </c>
      <c r="Q34" s="129">
        <f t="shared" si="8"/>
        <v>0</v>
      </c>
      <c r="R34" s="129">
        <f t="shared" si="8"/>
        <v>0</v>
      </c>
      <c r="S34" s="129">
        <f t="shared" si="8"/>
        <v>0</v>
      </c>
      <c r="T34" s="76">
        <f t="shared" si="8"/>
        <v>0</v>
      </c>
      <c r="U34" s="76">
        <f t="shared" si="8"/>
        <v>0</v>
      </c>
      <c r="V34" s="76">
        <f t="shared" si="8"/>
        <v>0</v>
      </c>
      <c r="W34" s="76">
        <f t="shared" si="8"/>
        <v>0</v>
      </c>
      <c r="X34" s="76">
        <f t="shared" si="8"/>
        <v>0</v>
      </c>
      <c r="Y34" s="76">
        <f t="shared" si="8"/>
        <v>0</v>
      </c>
      <c r="Z34" s="76">
        <f t="shared" si="8"/>
        <v>0</v>
      </c>
      <c r="AA34" s="76">
        <f t="shared" si="8"/>
        <v>0</v>
      </c>
      <c r="AB34" s="76">
        <f t="shared" si="8"/>
        <v>0</v>
      </c>
      <c r="AC34" s="76">
        <f t="shared" si="8"/>
        <v>0</v>
      </c>
      <c r="AD34" s="76">
        <f t="shared" si="8"/>
        <v>0</v>
      </c>
      <c r="AE34" s="76">
        <f t="shared" si="8"/>
        <v>0</v>
      </c>
      <c r="AF34" s="76">
        <f t="shared" si="8"/>
        <v>0</v>
      </c>
      <c r="AG34" s="76">
        <f t="shared" si="8"/>
        <v>0</v>
      </c>
    </row>
  </sheetData>
  <mergeCells count="36">
    <mergeCell ref="A32:B32"/>
    <mergeCell ref="A34:B34"/>
    <mergeCell ref="A18:B18"/>
    <mergeCell ref="A19:N19"/>
    <mergeCell ref="A20:B20"/>
    <mergeCell ref="A21:N21"/>
    <mergeCell ref="A27:B27"/>
    <mergeCell ref="A28:B28"/>
    <mergeCell ref="A17:B17"/>
    <mergeCell ref="Z4:Z5"/>
    <mergeCell ref="AA4:AA5"/>
    <mergeCell ref="AB4:AB5"/>
    <mergeCell ref="AC4:AC5"/>
    <mergeCell ref="T4:T5"/>
    <mergeCell ref="U4:U5"/>
    <mergeCell ref="V4:V5"/>
    <mergeCell ref="W4:W5"/>
    <mergeCell ref="X4:X5"/>
    <mergeCell ref="Y4:Y5"/>
    <mergeCell ref="A6:N6"/>
    <mergeCell ref="A11:B11"/>
    <mergeCell ref="A12:N12"/>
    <mergeCell ref="A1:M1"/>
    <mergeCell ref="A3:A5"/>
    <mergeCell ref="B3:B5"/>
    <mergeCell ref="D3:W3"/>
    <mergeCell ref="X3:AG3"/>
    <mergeCell ref="C4:C5"/>
    <mergeCell ref="D4:G4"/>
    <mergeCell ref="H4:K4"/>
    <mergeCell ref="L4:O4"/>
    <mergeCell ref="P4:S4"/>
    <mergeCell ref="AF4:AF5"/>
    <mergeCell ref="AG4:AG5"/>
    <mergeCell ref="AD4:AD5"/>
    <mergeCell ref="AE4:AE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tint="0.14999847407452621"/>
    <pageSetUpPr fitToPage="1"/>
  </sheetPr>
  <dimension ref="A2:AG81"/>
  <sheetViews>
    <sheetView workbookViewId="0"/>
  </sheetViews>
  <sheetFormatPr defaultRowHeight="15" x14ac:dyDescent="0.2"/>
  <cols>
    <col min="1" max="1" width="6.140625" style="180" customWidth="1"/>
    <col min="2" max="2" width="59.42578125" style="181" customWidth="1"/>
    <col min="3" max="3" width="7.42578125" style="138" customWidth="1"/>
    <col min="4" max="19" width="4.28515625" style="137" customWidth="1"/>
    <col min="20" max="29" width="6" style="138" customWidth="1"/>
    <col min="30" max="33" width="6" style="139" customWidth="1"/>
    <col min="34" max="34" width="33" style="140" customWidth="1"/>
    <col min="35" max="267" width="9.140625" style="140"/>
    <col min="268" max="268" width="6.140625" style="140" customWidth="1"/>
    <col min="269" max="269" width="79.5703125" style="140" customWidth="1"/>
    <col min="270" max="273" width="14.7109375" style="140" customWidth="1"/>
    <col min="274" max="523" width="9.140625" style="140"/>
    <col min="524" max="524" width="6.140625" style="140" customWidth="1"/>
    <col min="525" max="525" width="79.5703125" style="140" customWidth="1"/>
    <col min="526" max="529" width="14.7109375" style="140" customWidth="1"/>
    <col min="530" max="779" width="9.140625" style="140"/>
    <col min="780" max="780" width="6.140625" style="140" customWidth="1"/>
    <col min="781" max="781" width="79.5703125" style="140" customWidth="1"/>
    <col min="782" max="785" width="14.7109375" style="140" customWidth="1"/>
    <col min="786" max="1035" width="9.140625" style="140"/>
    <col min="1036" max="1036" width="6.140625" style="140" customWidth="1"/>
    <col min="1037" max="1037" width="79.5703125" style="140" customWidth="1"/>
    <col min="1038" max="1041" width="14.7109375" style="140" customWidth="1"/>
    <col min="1042" max="1291" width="9.140625" style="140"/>
    <col min="1292" max="1292" width="6.140625" style="140" customWidth="1"/>
    <col min="1293" max="1293" width="79.5703125" style="140" customWidth="1"/>
    <col min="1294" max="1297" width="14.7109375" style="140" customWidth="1"/>
    <col min="1298" max="1547" width="9.140625" style="140"/>
    <col min="1548" max="1548" width="6.140625" style="140" customWidth="1"/>
    <col min="1549" max="1549" width="79.5703125" style="140" customWidth="1"/>
    <col min="1550" max="1553" width="14.7109375" style="140" customWidth="1"/>
    <col min="1554" max="1803" width="9.140625" style="140"/>
    <col min="1804" max="1804" width="6.140625" style="140" customWidth="1"/>
    <col min="1805" max="1805" width="79.5703125" style="140" customWidth="1"/>
    <col min="1806" max="1809" width="14.7109375" style="140" customWidth="1"/>
    <col min="1810" max="2059" width="9.140625" style="140"/>
    <col min="2060" max="2060" width="6.140625" style="140" customWidth="1"/>
    <col min="2061" max="2061" width="79.5703125" style="140" customWidth="1"/>
    <col min="2062" max="2065" width="14.7109375" style="140" customWidth="1"/>
    <col min="2066" max="2315" width="9.140625" style="140"/>
    <col min="2316" max="2316" width="6.140625" style="140" customWidth="1"/>
    <col min="2317" max="2317" width="79.5703125" style="140" customWidth="1"/>
    <col min="2318" max="2321" width="14.7109375" style="140" customWidth="1"/>
    <col min="2322" max="2571" width="9.140625" style="140"/>
    <col min="2572" max="2572" width="6.140625" style="140" customWidth="1"/>
    <col min="2573" max="2573" width="79.5703125" style="140" customWidth="1"/>
    <col min="2574" max="2577" width="14.7109375" style="140" customWidth="1"/>
    <col min="2578" max="2827" width="9.140625" style="140"/>
    <col min="2828" max="2828" width="6.140625" style="140" customWidth="1"/>
    <col min="2829" max="2829" width="79.5703125" style="140" customWidth="1"/>
    <col min="2830" max="2833" width="14.7109375" style="140" customWidth="1"/>
    <col min="2834" max="3083" width="9.140625" style="140"/>
    <col min="3084" max="3084" width="6.140625" style="140" customWidth="1"/>
    <col min="3085" max="3085" width="79.5703125" style="140" customWidth="1"/>
    <col min="3086" max="3089" width="14.7109375" style="140" customWidth="1"/>
    <col min="3090" max="3339" width="9.140625" style="140"/>
    <col min="3340" max="3340" width="6.140625" style="140" customWidth="1"/>
    <col min="3341" max="3341" width="79.5703125" style="140" customWidth="1"/>
    <col min="3342" max="3345" width="14.7109375" style="140" customWidth="1"/>
    <col min="3346" max="3595" width="9.140625" style="140"/>
    <col min="3596" max="3596" width="6.140625" style="140" customWidth="1"/>
    <col min="3597" max="3597" width="79.5703125" style="140" customWidth="1"/>
    <col min="3598" max="3601" width="14.7109375" style="140" customWidth="1"/>
    <col min="3602" max="3851" width="9.140625" style="140"/>
    <col min="3852" max="3852" width="6.140625" style="140" customWidth="1"/>
    <col min="3853" max="3853" width="79.5703125" style="140" customWidth="1"/>
    <col min="3854" max="3857" width="14.7109375" style="140" customWidth="1"/>
    <col min="3858" max="4107" width="9.140625" style="140"/>
    <col min="4108" max="4108" width="6.140625" style="140" customWidth="1"/>
    <col min="4109" max="4109" width="79.5703125" style="140" customWidth="1"/>
    <col min="4110" max="4113" width="14.7109375" style="140" customWidth="1"/>
    <col min="4114" max="4363" width="9.140625" style="140"/>
    <col min="4364" max="4364" width="6.140625" style="140" customWidth="1"/>
    <col min="4365" max="4365" width="79.5703125" style="140" customWidth="1"/>
    <col min="4366" max="4369" width="14.7109375" style="140" customWidth="1"/>
    <col min="4370" max="4619" width="9.140625" style="140"/>
    <col min="4620" max="4620" width="6.140625" style="140" customWidth="1"/>
    <col min="4621" max="4621" width="79.5703125" style="140" customWidth="1"/>
    <col min="4622" max="4625" width="14.7109375" style="140" customWidth="1"/>
    <col min="4626" max="4875" width="9.140625" style="140"/>
    <col min="4876" max="4876" width="6.140625" style="140" customWidth="1"/>
    <col min="4877" max="4877" width="79.5703125" style="140" customWidth="1"/>
    <col min="4878" max="4881" width="14.7109375" style="140" customWidth="1"/>
    <col min="4882" max="5131" width="9.140625" style="140"/>
    <col min="5132" max="5132" width="6.140625" style="140" customWidth="1"/>
    <col min="5133" max="5133" width="79.5703125" style="140" customWidth="1"/>
    <col min="5134" max="5137" width="14.7109375" style="140" customWidth="1"/>
    <col min="5138" max="5387" width="9.140625" style="140"/>
    <col min="5388" max="5388" width="6.140625" style="140" customWidth="1"/>
    <col min="5389" max="5389" width="79.5703125" style="140" customWidth="1"/>
    <col min="5390" max="5393" width="14.7109375" style="140" customWidth="1"/>
    <col min="5394" max="5643" width="9.140625" style="140"/>
    <col min="5644" max="5644" width="6.140625" style="140" customWidth="1"/>
    <col min="5645" max="5645" width="79.5703125" style="140" customWidth="1"/>
    <col min="5646" max="5649" width="14.7109375" style="140" customWidth="1"/>
    <col min="5650" max="5899" width="9.140625" style="140"/>
    <col min="5900" max="5900" width="6.140625" style="140" customWidth="1"/>
    <col min="5901" max="5901" width="79.5703125" style="140" customWidth="1"/>
    <col min="5902" max="5905" width="14.7109375" style="140" customWidth="1"/>
    <col min="5906" max="6155" width="9.140625" style="140"/>
    <col min="6156" max="6156" width="6.140625" style="140" customWidth="1"/>
    <col min="6157" max="6157" width="79.5703125" style="140" customWidth="1"/>
    <col min="6158" max="6161" width="14.7109375" style="140" customWidth="1"/>
    <col min="6162" max="6411" width="9.140625" style="140"/>
    <col min="6412" max="6412" width="6.140625" style="140" customWidth="1"/>
    <col min="6413" max="6413" width="79.5703125" style="140" customWidth="1"/>
    <col min="6414" max="6417" width="14.7109375" style="140" customWidth="1"/>
    <col min="6418" max="6667" width="9.140625" style="140"/>
    <col min="6668" max="6668" width="6.140625" style="140" customWidth="1"/>
    <col min="6669" max="6669" width="79.5703125" style="140" customWidth="1"/>
    <col min="6670" max="6673" width="14.7109375" style="140" customWidth="1"/>
    <col min="6674" max="6923" width="9.140625" style="140"/>
    <col min="6924" max="6924" width="6.140625" style="140" customWidth="1"/>
    <col min="6925" max="6925" width="79.5703125" style="140" customWidth="1"/>
    <col min="6926" max="6929" width="14.7109375" style="140" customWidth="1"/>
    <col min="6930" max="7179" width="9.140625" style="140"/>
    <col min="7180" max="7180" width="6.140625" style="140" customWidth="1"/>
    <col min="7181" max="7181" width="79.5703125" style="140" customWidth="1"/>
    <col min="7182" max="7185" width="14.7109375" style="140" customWidth="1"/>
    <col min="7186" max="7435" width="9.140625" style="140"/>
    <col min="7436" max="7436" width="6.140625" style="140" customWidth="1"/>
    <col min="7437" max="7437" width="79.5703125" style="140" customWidth="1"/>
    <col min="7438" max="7441" width="14.7109375" style="140" customWidth="1"/>
    <col min="7442" max="7691" width="9.140625" style="140"/>
    <col min="7692" max="7692" width="6.140625" style="140" customWidth="1"/>
    <col min="7693" max="7693" width="79.5703125" style="140" customWidth="1"/>
    <col min="7694" max="7697" width="14.7109375" style="140" customWidth="1"/>
    <col min="7698" max="7947" width="9.140625" style="140"/>
    <col min="7948" max="7948" width="6.140625" style="140" customWidth="1"/>
    <col min="7949" max="7949" width="79.5703125" style="140" customWidth="1"/>
    <col min="7950" max="7953" width="14.7109375" style="140" customWidth="1"/>
    <col min="7954" max="8203" width="9.140625" style="140"/>
    <col min="8204" max="8204" width="6.140625" style="140" customWidth="1"/>
    <col min="8205" max="8205" width="79.5703125" style="140" customWidth="1"/>
    <col min="8206" max="8209" width="14.7109375" style="140" customWidth="1"/>
    <col min="8210" max="8459" width="9.140625" style="140"/>
    <col min="8460" max="8460" width="6.140625" style="140" customWidth="1"/>
    <col min="8461" max="8461" width="79.5703125" style="140" customWidth="1"/>
    <col min="8462" max="8465" width="14.7109375" style="140" customWidth="1"/>
    <col min="8466" max="8715" width="9.140625" style="140"/>
    <col min="8716" max="8716" width="6.140625" style="140" customWidth="1"/>
    <col min="8717" max="8717" width="79.5703125" style="140" customWidth="1"/>
    <col min="8718" max="8721" width="14.7109375" style="140" customWidth="1"/>
    <col min="8722" max="8971" width="9.140625" style="140"/>
    <col min="8972" max="8972" width="6.140625" style="140" customWidth="1"/>
    <col min="8973" max="8973" width="79.5703125" style="140" customWidth="1"/>
    <col min="8974" max="8977" width="14.7109375" style="140" customWidth="1"/>
    <col min="8978" max="9227" width="9.140625" style="140"/>
    <col min="9228" max="9228" width="6.140625" style="140" customWidth="1"/>
    <col min="9229" max="9229" width="79.5703125" style="140" customWidth="1"/>
    <col min="9230" max="9233" width="14.7109375" style="140" customWidth="1"/>
    <col min="9234" max="9483" width="9.140625" style="140"/>
    <col min="9484" max="9484" width="6.140625" style="140" customWidth="1"/>
    <col min="9485" max="9485" width="79.5703125" style="140" customWidth="1"/>
    <col min="9486" max="9489" width="14.7109375" style="140" customWidth="1"/>
    <col min="9490" max="9739" width="9.140625" style="140"/>
    <col min="9740" max="9740" width="6.140625" style="140" customWidth="1"/>
    <col min="9741" max="9741" width="79.5703125" style="140" customWidth="1"/>
    <col min="9742" max="9745" width="14.7109375" style="140" customWidth="1"/>
    <col min="9746" max="9995" width="9.140625" style="140"/>
    <col min="9996" max="9996" width="6.140625" style="140" customWidth="1"/>
    <col min="9997" max="9997" width="79.5703125" style="140" customWidth="1"/>
    <col min="9998" max="10001" width="14.7109375" style="140" customWidth="1"/>
    <col min="10002" max="10251" width="9.140625" style="140"/>
    <col min="10252" max="10252" width="6.140625" style="140" customWidth="1"/>
    <col min="10253" max="10253" width="79.5703125" style="140" customWidth="1"/>
    <col min="10254" max="10257" width="14.7109375" style="140" customWidth="1"/>
    <col min="10258" max="10507" width="9.140625" style="140"/>
    <col min="10508" max="10508" width="6.140625" style="140" customWidth="1"/>
    <col min="10509" max="10509" width="79.5703125" style="140" customWidth="1"/>
    <col min="10510" max="10513" width="14.7109375" style="140" customWidth="1"/>
    <col min="10514" max="10763" width="9.140625" style="140"/>
    <col min="10764" max="10764" width="6.140625" style="140" customWidth="1"/>
    <col min="10765" max="10765" width="79.5703125" style="140" customWidth="1"/>
    <col min="10766" max="10769" width="14.7109375" style="140" customWidth="1"/>
    <col min="10770" max="11019" width="9.140625" style="140"/>
    <col min="11020" max="11020" width="6.140625" style="140" customWidth="1"/>
    <col min="11021" max="11021" width="79.5703125" style="140" customWidth="1"/>
    <col min="11022" max="11025" width="14.7109375" style="140" customWidth="1"/>
    <col min="11026" max="11275" width="9.140625" style="140"/>
    <col min="11276" max="11276" width="6.140625" style="140" customWidth="1"/>
    <col min="11277" max="11277" width="79.5703125" style="140" customWidth="1"/>
    <col min="11278" max="11281" width="14.7109375" style="140" customWidth="1"/>
    <col min="11282" max="11531" width="9.140625" style="140"/>
    <col min="11532" max="11532" width="6.140625" style="140" customWidth="1"/>
    <col min="11533" max="11533" width="79.5703125" style="140" customWidth="1"/>
    <col min="11534" max="11537" width="14.7109375" style="140" customWidth="1"/>
    <col min="11538" max="11787" width="9.140625" style="140"/>
    <col min="11788" max="11788" width="6.140625" style="140" customWidth="1"/>
    <col min="11789" max="11789" width="79.5703125" style="140" customWidth="1"/>
    <col min="11790" max="11793" width="14.7109375" style="140" customWidth="1"/>
    <col min="11794" max="12043" width="9.140625" style="140"/>
    <col min="12044" max="12044" width="6.140625" style="140" customWidth="1"/>
    <col min="12045" max="12045" width="79.5703125" style="140" customWidth="1"/>
    <col min="12046" max="12049" width="14.7109375" style="140" customWidth="1"/>
    <col min="12050" max="12299" width="9.140625" style="140"/>
    <col min="12300" max="12300" width="6.140625" style="140" customWidth="1"/>
    <col min="12301" max="12301" width="79.5703125" style="140" customWidth="1"/>
    <col min="12302" max="12305" width="14.7109375" style="140" customWidth="1"/>
    <col min="12306" max="12555" width="9.140625" style="140"/>
    <col min="12556" max="12556" width="6.140625" style="140" customWidth="1"/>
    <col min="12557" max="12557" width="79.5703125" style="140" customWidth="1"/>
    <col min="12558" max="12561" width="14.7109375" style="140" customWidth="1"/>
    <col min="12562" max="12811" width="9.140625" style="140"/>
    <col min="12812" max="12812" width="6.140625" style="140" customWidth="1"/>
    <col min="12813" max="12813" width="79.5703125" style="140" customWidth="1"/>
    <col min="12814" max="12817" width="14.7109375" style="140" customWidth="1"/>
    <col min="12818" max="13067" width="9.140625" style="140"/>
    <col min="13068" max="13068" width="6.140625" style="140" customWidth="1"/>
    <col min="13069" max="13069" width="79.5703125" style="140" customWidth="1"/>
    <col min="13070" max="13073" width="14.7109375" style="140" customWidth="1"/>
    <col min="13074" max="13323" width="9.140625" style="140"/>
    <col min="13324" max="13324" width="6.140625" style="140" customWidth="1"/>
    <col min="13325" max="13325" width="79.5703125" style="140" customWidth="1"/>
    <col min="13326" max="13329" width="14.7109375" style="140" customWidth="1"/>
    <col min="13330" max="13579" width="9.140625" style="140"/>
    <col min="13580" max="13580" width="6.140625" style="140" customWidth="1"/>
    <col min="13581" max="13581" width="79.5703125" style="140" customWidth="1"/>
    <col min="13582" max="13585" width="14.7109375" style="140" customWidth="1"/>
    <col min="13586" max="13835" width="9.140625" style="140"/>
    <col min="13836" max="13836" width="6.140625" style="140" customWidth="1"/>
    <col min="13837" max="13837" width="79.5703125" style="140" customWidth="1"/>
    <col min="13838" max="13841" width="14.7109375" style="140" customWidth="1"/>
    <col min="13842" max="14091" width="9.140625" style="140"/>
    <col min="14092" max="14092" width="6.140625" style="140" customWidth="1"/>
    <col min="14093" max="14093" width="79.5703125" style="140" customWidth="1"/>
    <col min="14094" max="14097" width="14.7109375" style="140" customWidth="1"/>
    <col min="14098" max="14347" width="9.140625" style="140"/>
    <col min="14348" max="14348" width="6.140625" style="140" customWidth="1"/>
    <col min="14349" max="14349" width="79.5703125" style="140" customWidth="1"/>
    <col min="14350" max="14353" width="14.7109375" style="140" customWidth="1"/>
    <col min="14354" max="14603" width="9.140625" style="140"/>
    <col min="14604" max="14604" width="6.140625" style="140" customWidth="1"/>
    <col min="14605" max="14605" width="79.5703125" style="140" customWidth="1"/>
    <col min="14606" max="14609" width="14.7109375" style="140" customWidth="1"/>
    <col min="14610" max="14859" width="9.140625" style="140"/>
    <col min="14860" max="14860" width="6.140625" style="140" customWidth="1"/>
    <col min="14861" max="14861" width="79.5703125" style="140" customWidth="1"/>
    <col min="14862" max="14865" width="14.7109375" style="140" customWidth="1"/>
    <col min="14866" max="15115" width="9.140625" style="140"/>
    <col min="15116" max="15116" width="6.140625" style="140" customWidth="1"/>
    <col min="15117" max="15117" width="79.5703125" style="140" customWidth="1"/>
    <col min="15118" max="15121" width="14.7109375" style="140" customWidth="1"/>
    <col min="15122" max="15371" width="9.140625" style="140"/>
    <col min="15372" max="15372" width="6.140625" style="140" customWidth="1"/>
    <col min="15373" max="15373" width="79.5703125" style="140" customWidth="1"/>
    <col min="15374" max="15377" width="14.7109375" style="140" customWidth="1"/>
    <col min="15378" max="15627" width="9.140625" style="140"/>
    <col min="15628" max="15628" width="6.140625" style="140" customWidth="1"/>
    <col min="15629" max="15629" width="79.5703125" style="140" customWidth="1"/>
    <col min="15630" max="15633" width="14.7109375" style="140" customWidth="1"/>
    <col min="15634" max="15883" width="9.140625" style="140"/>
    <col min="15884" max="15884" width="6.140625" style="140" customWidth="1"/>
    <col min="15885" max="15885" width="79.5703125" style="140" customWidth="1"/>
    <col min="15886" max="15889" width="14.7109375" style="140" customWidth="1"/>
    <col min="15890" max="16139" width="9.140625" style="140"/>
    <col min="16140" max="16140" width="6.140625" style="140" customWidth="1"/>
    <col min="16141" max="16141" width="79.5703125" style="140" customWidth="1"/>
    <col min="16142" max="16145" width="14.7109375" style="140" customWidth="1"/>
    <col min="16146" max="16384" width="9.140625" style="140"/>
  </cols>
  <sheetData>
    <row r="2" spans="1:33" ht="15.75" x14ac:dyDescent="0.25">
      <c r="A2" s="439" t="s">
        <v>324</v>
      </c>
      <c r="B2" s="440"/>
      <c r="C2" s="440"/>
      <c r="D2" s="440"/>
      <c r="E2" s="440"/>
      <c r="F2" s="440"/>
      <c r="G2" s="440"/>
      <c r="H2" s="440"/>
      <c r="I2" s="440"/>
      <c r="J2" s="440"/>
      <c r="K2" s="440"/>
      <c r="L2" s="440"/>
      <c r="M2" s="440"/>
      <c r="N2" s="440"/>
      <c r="O2" s="440"/>
      <c r="P2" s="440"/>
      <c r="Q2" s="440"/>
      <c r="R2" s="440"/>
      <c r="AC2" s="138" t="s">
        <v>94</v>
      </c>
    </row>
    <row r="3" spans="1:33" customFormat="1" ht="38.25" x14ac:dyDescent="0.2">
      <c r="A3" s="441" t="s">
        <v>303</v>
      </c>
      <c r="B3" s="406" t="s">
        <v>304</v>
      </c>
      <c r="C3" s="76" t="s">
        <v>263</v>
      </c>
      <c r="D3" s="409" t="s">
        <v>110</v>
      </c>
      <c r="E3" s="410"/>
      <c r="F3" s="410"/>
      <c r="G3" s="410"/>
      <c r="H3" s="410"/>
      <c r="I3" s="410"/>
      <c r="J3" s="410"/>
      <c r="K3" s="410"/>
      <c r="L3" s="410"/>
      <c r="M3" s="410"/>
      <c r="N3" s="410"/>
      <c r="O3" s="410"/>
      <c r="P3" s="410"/>
      <c r="Q3" s="410"/>
      <c r="R3" s="410"/>
      <c r="S3" s="410"/>
      <c r="T3" s="410"/>
      <c r="U3" s="410"/>
      <c r="V3" s="410"/>
      <c r="W3" s="410"/>
      <c r="X3" s="409" t="s">
        <v>264</v>
      </c>
      <c r="Y3" s="409"/>
      <c r="Z3" s="409"/>
      <c r="AA3" s="409"/>
      <c r="AB3" s="409"/>
      <c r="AC3" s="409"/>
      <c r="AD3" s="409"/>
      <c r="AE3" s="409"/>
      <c r="AF3" s="409"/>
      <c r="AG3" s="409"/>
    </row>
    <row r="4" spans="1:33" customFormat="1" ht="15" customHeight="1" x14ac:dyDescent="0.2">
      <c r="A4" s="424"/>
      <c r="B4" s="425"/>
      <c r="C4" s="411" t="s">
        <v>259</v>
      </c>
      <c r="D4" s="412" t="s">
        <v>95</v>
      </c>
      <c r="E4" s="412"/>
      <c r="F4" s="412"/>
      <c r="G4" s="412"/>
      <c r="H4" s="412" t="s">
        <v>96</v>
      </c>
      <c r="I4" s="412"/>
      <c r="J4" s="412"/>
      <c r="K4" s="412"/>
      <c r="L4" s="413" t="s">
        <v>97</v>
      </c>
      <c r="M4" s="414"/>
      <c r="N4" s="414"/>
      <c r="O4" s="415"/>
      <c r="P4" s="413" t="s">
        <v>98</v>
      </c>
      <c r="Q4" s="414"/>
      <c r="R4" s="414"/>
      <c r="S4" s="415"/>
      <c r="T4" s="401" t="s">
        <v>265</v>
      </c>
      <c r="U4" s="401" t="s">
        <v>266</v>
      </c>
      <c r="V4" s="401" t="s">
        <v>267</v>
      </c>
      <c r="W4" s="401" t="s">
        <v>268</v>
      </c>
      <c r="X4" s="401">
        <v>5</v>
      </c>
      <c r="Y4" s="401">
        <v>6</v>
      </c>
      <c r="Z4" s="401">
        <v>7</v>
      </c>
      <c r="AA4" s="401">
        <v>8</v>
      </c>
      <c r="AB4" s="401">
        <v>9</v>
      </c>
      <c r="AC4" s="401">
        <v>10</v>
      </c>
      <c r="AD4" s="401">
        <v>11</v>
      </c>
      <c r="AE4" s="401">
        <v>12</v>
      </c>
      <c r="AF4" s="401">
        <v>13</v>
      </c>
      <c r="AG4" s="401">
        <v>14</v>
      </c>
    </row>
    <row r="5" spans="1:33" customFormat="1" ht="22.5" x14ac:dyDescent="0.2">
      <c r="A5" s="424"/>
      <c r="B5" s="426"/>
      <c r="C5" s="411"/>
      <c r="D5" s="77" t="s">
        <v>269</v>
      </c>
      <c r="E5" s="77" t="s">
        <v>270</v>
      </c>
      <c r="F5" s="77" t="s">
        <v>271</v>
      </c>
      <c r="G5" s="77" t="s">
        <v>272</v>
      </c>
      <c r="H5" s="77" t="s">
        <v>269</v>
      </c>
      <c r="I5" s="77" t="s">
        <v>270</v>
      </c>
      <c r="J5" s="77" t="s">
        <v>271</v>
      </c>
      <c r="K5" s="77" t="s">
        <v>272</v>
      </c>
      <c r="L5" s="77" t="s">
        <v>269</v>
      </c>
      <c r="M5" s="77" t="s">
        <v>270</v>
      </c>
      <c r="N5" s="77" t="s">
        <v>271</v>
      </c>
      <c r="O5" s="77" t="s">
        <v>272</v>
      </c>
      <c r="P5" s="77" t="s">
        <v>269</v>
      </c>
      <c r="Q5" s="77" t="s">
        <v>270</v>
      </c>
      <c r="R5" s="77" t="s">
        <v>271</v>
      </c>
      <c r="S5" s="77" t="s">
        <v>272</v>
      </c>
      <c r="T5" s="402"/>
      <c r="U5" s="402"/>
      <c r="V5" s="402"/>
      <c r="W5" s="402"/>
      <c r="X5" s="402"/>
      <c r="Y5" s="402"/>
      <c r="Z5" s="402"/>
      <c r="AA5" s="402"/>
      <c r="AB5" s="402"/>
      <c r="AC5" s="402"/>
      <c r="AD5" s="402"/>
      <c r="AE5" s="402"/>
      <c r="AF5" s="402"/>
      <c r="AG5" s="402"/>
    </row>
    <row r="6" spans="1:33" x14ac:dyDescent="0.2">
      <c r="A6" s="443" t="s">
        <v>325</v>
      </c>
      <c r="B6" s="444"/>
      <c r="C6" s="444"/>
      <c r="D6" s="444"/>
      <c r="E6" s="444"/>
      <c r="F6" s="444"/>
      <c r="G6" s="444"/>
      <c r="H6" s="444"/>
      <c r="I6" s="444"/>
      <c r="J6" s="444"/>
      <c r="K6" s="444"/>
      <c r="L6" s="444"/>
      <c r="M6" s="444"/>
      <c r="N6" s="444"/>
      <c r="O6" s="444"/>
      <c r="P6" s="444"/>
      <c r="Q6" s="444"/>
      <c r="R6" s="444"/>
      <c r="S6" s="141"/>
      <c r="T6" s="142"/>
      <c r="U6" s="142"/>
      <c r="V6" s="142"/>
      <c r="W6" s="142"/>
      <c r="X6" s="142"/>
      <c r="Y6" s="142"/>
      <c r="Z6" s="142"/>
      <c r="AA6" s="142"/>
      <c r="AB6" s="142"/>
      <c r="AC6" s="142"/>
      <c r="AD6" s="143"/>
      <c r="AE6" s="143"/>
      <c r="AF6" s="143"/>
      <c r="AG6" s="143"/>
    </row>
    <row r="7" spans="1:33" x14ac:dyDescent="0.2">
      <c r="A7" s="144"/>
      <c r="B7" s="61" t="s">
        <v>326</v>
      </c>
      <c r="C7" s="60"/>
      <c r="D7" s="145"/>
      <c r="E7" s="145"/>
      <c r="F7" s="145"/>
      <c r="G7" s="145"/>
      <c r="H7" s="145"/>
      <c r="I7" s="145"/>
      <c r="J7" s="145"/>
      <c r="K7" s="145"/>
      <c r="L7" s="145"/>
      <c r="M7" s="145"/>
      <c r="N7" s="145"/>
      <c r="O7" s="145"/>
      <c r="P7" s="145"/>
      <c r="Q7" s="145"/>
      <c r="R7" s="145"/>
      <c r="S7" s="146"/>
      <c r="T7" s="147"/>
      <c r="U7" s="147"/>
      <c r="V7" s="147"/>
      <c r="W7" s="147"/>
      <c r="X7" s="147"/>
      <c r="Y7" s="147"/>
      <c r="Z7" s="147"/>
      <c r="AA7" s="147"/>
      <c r="AB7" s="147"/>
      <c r="AC7" s="147"/>
      <c r="AD7" s="148"/>
      <c r="AE7" s="148"/>
      <c r="AF7" s="148"/>
      <c r="AG7" s="148"/>
    </row>
    <row r="8" spans="1:33" x14ac:dyDescent="0.2">
      <c r="A8" s="149">
        <v>1</v>
      </c>
      <c r="B8" s="99" t="s">
        <v>327</v>
      </c>
      <c r="C8" s="150"/>
      <c r="D8" s="151"/>
      <c r="E8" s="151"/>
      <c r="F8" s="151"/>
      <c r="G8" s="151"/>
      <c r="H8" s="151"/>
      <c r="I8" s="151"/>
      <c r="J8" s="151"/>
      <c r="K8" s="151"/>
      <c r="L8" s="151"/>
      <c r="M8" s="151"/>
      <c r="N8" s="151"/>
      <c r="O8" s="151"/>
      <c r="P8" s="151"/>
      <c r="Q8" s="151"/>
      <c r="R8" s="151"/>
      <c r="S8" s="151"/>
      <c r="T8" s="152">
        <f>SUM(D8:G8)</f>
        <v>0</v>
      </c>
      <c r="U8" s="152">
        <f>SUM(H8:K8)</f>
        <v>0</v>
      </c>
      <c r="V8" s="152">
        <f>SUM(L8:O8)</f>
        <v>0</v>
      </c>
      <c r="W8" s="152">
        <f>SUM(P8:S8)</f>
        <v>0</v>
      </c>
      <c r="X8" s="150"/>
      <c r="Y8" s="150"/>
      <c r="Z8" s="150"/>
      <c r="AA8" s="150"/>
      <c r="AB8" s="150"/>
      <c r="AC8" s="150"/>
      <c r="AD8" s="150"/>
      <c r="AE8" s="150"/>
      <c r="AF8" s="150"/>
      <c r="AG8" s="150"/>
    </row>
    <row r="9" spans="1:33" x14ac:dyDescent="0.2">
      <c r="A9" s="144">
        <v>2</v>
      </c>
      <c r="B9" s="99" t="s">
        <v>328</v>
      </c>
      <c r="C9" s="153">
        <f>C10+C11</f>
        <v>0</v>
      </c>
      <c r="D9" s="153">
        <f t="shared" ref="D9:S9" si="0">D10+D11</f>
        <v>0</v>
      </c>
      <c r="E9" s="153">
        <f t="shared" si="0"/>
        <v>0</v>
      </c>
      <c r="F9" s="153">
        <f>F10+F11</f>
        <v>0</v>
      </c>
      <c r="G9" s="153">
        <f t="shared" si="0"/>
        <v>0</v>
      </c>
      <c r="H9" s="153">
        <f t="shared" si="0"/>
        <v>0</v>
      </c>
      <c r="I9" s="153">
        <f t="shared" si="0"/>
        <v>0</v>
      </c>
      <c r="J9" s="153">
        <f t="shared" si="0"/>
        <v>0</v>
      </c>
      <c r="K9" s="153">
        <f t="shared" si="0"/>
        <v>0</v>
      </c>
      <c r="L9" s="153">
        <f t="shared" si="0"/>
        <v>0</v>
      </c>
      <c r="M9" s="153">
        <f t="shared" si="0"/>
        <v>0</v>
      </c>
      <c r="N9" s="153">
        <f t="shared" si="0"/>
        <v>0</v>
      </c>
      <c r="O9" s="153">
        <f t="shared" si="0"/>
        <v>0</v>
      </c>
      <c r="P9" s="153">
        <f t="shared" si="0"/>
        <v>0</v>
      </c>
      <c r="Q9" s="153">
        <f t="shared" si="0"/>
        <v>0</v>
      </c>
      <c r="R9" s="153">
        <f t="shared" si="0"/>
        <v>0</v>
      </c>
      <c r="S9" s="153">
        <f t="shared" si="0"/>
        <v>0</v>
      </c>
      <c r="T9" s="152">
        <f t="shared" ref="T9:T14" si="1">SUM(D9:G9)</f>
        <v>0</v>
      </c>
      <c r="U9" s="152">
        <f t="shared" ref="U9:U14" si="2">SUM(H9:K9)</f>
        <v>0</v>
      </c>
      <c r="V9" s="152">
        <f t="shared" ref="V9:V14" si="3">SUM(L9:O9)</f>
        <v>0</v>
      </c>
      <c r="W9" s="152">
        <f t="shared" ref="W9:W14" si="4">SUM(P9:S9)</f>
        <v>0</v>
      </c>
      <c r="X9" s="153">
        <f t="shared" ref="X9:AG9" si="5">X10+X11</f>
        <v>0</v>
      </c>
      <c r="Y9" s="153">
        <f t="shared" si="5"/>
        <v>0</v>
      </c>
      <c r="Z9" s="153">
        <f t="shared" si="5"/>
        <v>0</v>
      </c>
      <c r="AA9" s="153">
        <f t="shared" si="5"/>
        <v>0</v>
      </c>
      <c r="AB9" s="153">
        <f t="shared" si="5"/>
        <v>0</v>
      </c>
      <c r="AC9" s="153">
        <f t="shared" si="5"/>
        <v>0</v>
      </c>
      <c r="AD9" s="153">
        <f t="shared" si="5"/>
        <v>0</v>
      </c>
      <c r="AE9" s="153">
        <f t="shared" si="5"/>
        <v>0</v>
      </c>
      <c r="AF9" s="153">
        <f t="shared" si="5"/>
        <v>0</v>
      </c>
      <c r="AG9" s="153">
        <f t="shared" si="5"/>
        <v>0</v>
      </c>
    </row>
    <row r="10" spans="1:33" x14ac:dyDescent="0.2">
      <c r="A10" s="144" t="s">
        <v>329</v>
      </c>
      <c r="B10" s="99" t="s">
        <v>330</v>
      </c>
      <c r="C10" s="150"/>
      <c r="D10" s="151"/>
      <c r="E10" s="151"/>
      <c r="F10" s="151"/>
      <c r="G10" s="151"/>
      <c r="H10" s="151"/>
      <c r="I10" s="151"/>
      <c r="J10" s="151"/>
      <c r="K10" s="151"/>
      <c r="L10" s="151"/>
      <c r="M10" s="151"/>
      <c r="N10" s="151"/>
      <c r="O10" s="151"/>
      <c r="P10" s="151"/>
      <c r="Q10" s="151"/>
      <c r="R10" s="151"/>
      <c r="S10" s="151"/>
      <c r="T10" s="152">
        <f t="shared" si="1"/>
        <v>0</v>
      </c>
      <c r="U10" s="152">
        <f t="shared" si="2"/>
        <v>0</v>
      </c>
      <c r="V10" s="152">
        <f t="shared" si="3"/>
        <v>0</v>
      </c>
      <c r="W10" s="152">
        <f t="shared" si="4"/>
        <v>0</v>
      </c>
      <c r="X10" s="152"/>
      <c r="Y10" s="152"/>
      <c r="Z10" s="152"/>
      <c r="AA10" s="152"/>
      <c r="AB10" s="152"/>
      <c r="AC10" s="152"/>
      <c r="AD10" s="152"/>
      <c r="AE10" s="152"/>
      <c r="AF10" s="152"/>
      <c r="AG10" s="152"/>
    </row>
    <row r="11" spans="1:33" x14ac:dyDescent="0.2">
      <c r="A11" s="144" t="s">
        <v>331</v>
      </c>
      <c r="B11" s="99" t="s">
        <v>332</v>
      </c>
      <c r="C11" s="150"/>
      <c r="D11" s="151"/>
      <c r="E11" s="151"/>
      <c r="F11" s="151"/>
      <c r="G11" s="151"/>
      <c r="H11" s="151"/>
      <c r="I11" s="151"/>
      <c r="J11" s="151"/>
      <c r="K11" s="151"/>
      <c r="L11" s="151"/>
      <c r="M11" s="151"/>
      <c r="N11" s="151"/>
      <c r="O11" s="151"/>
      <c r="P11" s="151"/>
      <c r="Q11" s="151"/>
      <c r="R11" s="151"/>
      <c r="S11" s="151"/>
      <c r="T11" s="152">
        <f t="shared" si="1"/>
        <v>0</v>
      </c>
      <c r="U11" s="152">
        <f t="shared" si="2"/>
        <v>0</v>
      </c>
      <c r="V11" s="152">
        <f t="shared" si="3"/>
        <v>0</v>
      </c>
      <c r="W11" s="152">
        <f t="shared" si="4"/>
        <v>0</v>
      </c>
      <c r="X11" s="150"/>
      <c r="Y11" s="150"/>
      <c r="Z11" s="150"/>
      <c r="AA11" s="150"/>
      <c r="AB11" s="150"/>
      <c r="AC11" s="150"/>
      <c r="AD11" s="150"/>
      <c r="AE11" s="150"/>
      <c r="AF11" s="150"/>
      <c r="AG11" s="150"/>
    </row>
    <row r="12" spans="1:33" x14ac:dyDescent="0.2">
      <c r="A12" s="144">
        <v>3</v>
      </c>
      <c r="B12" s="99" t="s">
        <v>333</v>
      </c>
      <c r="C12" s="150"/>
      <c r="D12" s="151"/>
      <c r="E12" s="151"/>
      <c r="F12" s="151"/>
      <c r="G12" s="151"/>
      <c r="H12" s="151"/>
      <c r="I12" s="151"/>
      <c r="J12" s="151"/>
      <c r="K12" s="151"/>
      <c r="L12" s="151"/>
      <c r="M12" s="151"/>
      <c r="N12" s="151"/>
      <c r="O12" s="151"/>
      <c r="P12" s="151"/>
      <c r="Q12" s="151"/>
      <c r="R12" s="151"/>
      <c r="S12" s="151"/>
      <c r="T12" s="152">
        <f t="shared" si="1"/>
        <v>0</v>
      </c>
      <c r="U12" s="152">
        <f t="shared" si="2"/>
        <v>0</v>
      </c>
      <c r="V12" s="152">
        <f t="shared" si="3"/>
        <v>0</v>
      </c>
      <c r="W12" s="152">
        <f t="shared" si="4"/>
        <v>0</v>
      </c>
      <c r="X12" s="150"/>
      <c r="Y12" s="150"/>
      <c r="Z12" s="150"/>
      <c r="AA12" s="150"/>
      <c r="AB12" s="150"/>
      <c r="AC12" s="150"/>
      <c r="AD12" s="150"/>
      <c r="AE12" s="150"/>
      <c r="AF12" s="150"/>
      <c r="AG12" s="150"/>
    </row>
    <row r="13" spans="1:33" x14ac:dyDescent="0.2">
      <c r="A13" s="144">
        <v>4</v>
      </c>
      <c r="B13" s="99" t="s">
        <v>334</v>
      </c>
      <c r="C13" s="150"/>
      <c r="D13" s="151"/>
      <c r="E13" s="151"/>
      <c r="F13" s="151"/>
      <c r="G13" s="151"/>
      <c r="H13" s="151"/>
      <c r="I13" s="151"/>
      <c r="J13" s="151"/>
      <c r="K13" s="151"/>
      <c r="L13" s="151"/>
      <c r="M13" s="151"/>
      <c r="N13" s="151"/>
      <c r="O13" s="151"/>
      <c r="P13" s="151"/>
      <c r="Q13" s="151"/>
      <c r="R13" s="151"/>
      <c r="S13" s="151"/>
      <c r="T13" s="152">
        <f t="shared" si="1"/>
        <v>0</v>
      </c>
      <c r="U13" s="152">
        <f t="shared" si="2"/>
        <v>0</v>
      </c>
      <c r="V13" s="152">
        <f t="shared" si="3"/>
        <v>0</v>
      </c>
      <c r="W13" s="152">
        <f t="shared" si="4"/>
        <v>0</v>
      </c>
      <c r="X13" s="152"/>
      <c r="Y13" s="152"/>
      <c r="Z13" s="152"/>
      <c r="AA13" s="152"/>
      <c r="AB13" s="152"/>
      <c r="AC13" s="152"/>
      <c r="AD13" s="152"/>
      <c r="AE13" s="152"/>
      <c r="AF13" s="152"/>
      <c r="AG13" s="152"/>
    </row>
    <row r="14" spans="1:33" x14ac:dyDescent="0.2">
      <c r="A14" s="442" t="s">
        <v>335</v>
      </c>
      <c r="B14" s="442"/>
      <c r="C14" s="154">
        <f>C8+C9+C12+C13</f>
        <v>0</v>
      </c>
      <c r="D14" s="155">
        <f t="shared" ref="D14:AG14" si="6">D8+D9+D12+D13</f>
        <v>0</v>
      </c>
      <c r="E14" s="155">
        <f t="shared" si="6"/>
        <v>0</v>
      </c>
      <c r="F14" s="155">
        <f t="shared" si="6"/>
        <v>0</v>
      </c>
      <c r="G14" s="155">
        <f t="shared" si="6"/>
        <v>0</v>
      </c>
      <c r="H14" s="155">
        <f t="shared" si="6"/>
        <v>0</v>
      </c>
      <c r="I14" s="155">
        <f t="shared" si="6"/>
        <v>0</v>
      </c>
      <c r="J14" s="155">
        <f t="shared" si="6"/>
        <v>0</v>
      </c>
      <c r="K14" s="155">
        <f t="shared" si="6"/>
        <v>0</v>
      </c>
      <c r="L14" s="155">
        <f t="shared" si="6"/>
        <v>0</v>
      </c>
      <c r="M14" s="155">
        <f t="shared" si="6"/>
        <v>0</v>
      </c>
      <c r="N14" s="155">
        <f t="shared" si="6"/>
        <v>0</v>
      </c>
      <c r="O14" s="155">
        <f t="shared" si="6"/>
        <v>0</v>
      </c>
      <c r="P14" s="155">
        <f t="shared" si="6"/>
        <v>0</v>
      </c>
      <c r="Q14" s="155">
        <f t="shared" si="6"/>
        <v>0</v>
      </c>
      <c r="R14" s="155">
        <f t="shared" si="6"/>
        <v>0</v>
      </c>
      <c r="S14" s="155">
        <f t="shared" si="6"/>
        <v>0</v>
      </c>
      <c r="T14" s="152">
        <f t="shared" si="1"/>
        <v>0</v>
      </c>
      <c r="U14" s="152">
        <f t="shared" si="2"/>
        <v>0</v>
      </c>
      <c r="V14" s="152">
        <f t="shared" si="3"/>
        <v>0</v>
      </c>
      <c r="W14" s="152">
        <f t="shared" si="4"/>
        <v>0</v>
      </c>
      <c r="X14" s="154">
        <f t="shared" si="6"/>
        <v>0</v>
      </c>
      <c r="Y14" s="154">
        <f t="shared" si="6"/>
        <v>0</v>
      </c>
      <c r="Z14" s="154">
        <f t="shared" si="6"/>
        <v>0</v>
      </c>
      <c r="AA14" s="154">
        <f t="shared" si="6"/>
        <v>0</v>
      </c>
      <c r="AB14" s="154">
        <f t="shared" si="6"/>
        <v>0</v>
      </c>
      <c r="AC14" s="154">
        <f t="shared" si="6"/>
        <v>0</v>
      </c>
      <c r="AD14" s="154">
        <f t="shared" si="6"/>
        <v>0</v>
      </c>
      <c r="AE14" s="154">
        <f t="shared" si="6"/>
        <v>0</v>
      </c>
      <c r="AF14" s="154">
        <f t="shared" si="6"/>
        <v>0</v>
      </c>
      <c r="AG14" s="154">
        <f t="shared" si="6"/>
        <v>0</v>
      </c>
    </row>
    <row r="15" spans="1:33" x14ac:dyDescent="0.2">
      <c r="A15" s="144"/>
      <c r="B15" s="61" t="s">
        <v>336</v>
      </c>
      <c r="C15" s="154"/>
      <c r="D15" s="155"/>
      <c r="E15" s="155"/>
      <c r="F15" s="155"/>
      <c r="G15" s="155"/>
      <c r="H15" s="155"/>
      <c r="I15" s="155"/>
      <c r="J15" s="155"/>
      <c r="K15" s="155"/>
      <c r="L15" s="155"/>
      <c r="M15" s="155"/>
      <c r="N15" s="155"/>
      <c r="O15" s="155"/>
      <c r="P15" s="155"/>
      <c r="Q15" s="155"/>
      <c r="R15" s="155"/>
      <c r="S15" s="155"/>
      <c r="T15" s="154"/>
      <c r="U15" s="154"/>
      <c r="V15" s="154"/>
      <c r="W15" s="154"/>
      <c r="X15" s="154"/>
      <c r="Y15" s="154"/>
      <c r="Z15" s="154"/>
      <c r="AA15" s="154"/>
      <c r="AB15" s="154"/>
      <c r="AC15" s="154"/>
      <c r="AD15" s="154"/>
      <c r="AE15" s="154"/>
      <c r="AF15" s="154"/>
      <c r="AG15" s="154"/>
    </row>
    <row r="16" spans="1:33" x14ac:dyDescent="0.2">
      <c r="A16" s="144">
        <v>5</v>
      </c>
      <c r="B16" s="99" t="s">
        <v>337</v>
      </c>
      <c r="C16" s="153">
        <f>C17+C18</f>
        <v>0</v>
      </c>
      <c r="D16" s="153">
        <f t="shared" ref="D16:S16" si="7">D17+D18</f>
        <v>0</v>
      </c>
      <c r="E16" s="153">
        <f t="shared" si="7"/>
        <v>0</v>
      </c>
      <c r="F16" s="153">
        <f t="shared" si="7"/>
        <v>0</v>
      </c>
      <c r="G16" s="153">
        <f t="shared" si="7"/>
        <v>0</v>
      </c>
      <c r="H16" s="153">
        <f t="shared" si="7"/>
        <v>0</v>
      </c>
      <c r="I16" s="153">
        <f t="shared" si="7"/>
        <v>0</v>
      </c>
      <c r="J16" s="153">
        <f t="shared" si="7"/>
        <v>0</v>
      </c>
      <c r="K16" s="153">
        <f t="shared" si="7"/>
        <v>0</v>
      </c>
      <c r="L16" s="153">
        <f t="shared" si="7"/>
        <v>0</v>
      </c>
      <c r="M16" s="153">
        <f t="shared" si="7"/>
        <v>0</v>
      </c>
      <c r="N16" s="153">
        <f t="shared" si="7"/>
        <v>0</v>
      </c>
      <c r="O16" s="153">
        <f t="shared" si="7"/>
        <v>0</v>
      </c>
      <c r="P16" s="153">
        <f t="shared" si="7"/>
        <v>0</v>
      </c>
      <c r="Q16" s="153">
        <f t="shared" si="7"/>
        <v>0</v>
      </c>
      <c r="R16" s="153">
        <f t="shared" si="7"/>
        <v>0</v>
      </c>
      <c r="S16" s="153">
        <f t="shared" si="7"/>
        <v>0</v>
      </c>
      <c r="T16" s="152">
        <f t="shared" ref="T16:T22" si="8">SUM(D16:G16)</f>
        <v>0</v>
      </c>
      <c r="U16" s="152">
        <f t="shared" ref="U16:U22" si="9">SUM(H16:K16)</f>
        <v>0</v>
      </c>
      <c r="V16" s="152">
        <f t="shared" ref="V16:V22" si="10">SUM(L16:O16)</f>
        <v>0</v>
      </c>
      <c r="W16" s="152">
        <f t="shared" ref="W16:W22" si="11">SUM(P16:S16)</f>
        <v>0</v>
      </c>
      <c r="X16" s="153">
        <f>X17+X18</f>
        <v>0</v>
      </c>
      <c r="Y16" s="153">
        <f t="shared" ref="Y16:AG16" si="12">Y17+Y18</f>
        <v>0</v>
      </c>
      <c r="Z16" s="153">
        <f t="shared" si="12"/>
        <v>0</v>
      </c>
      <c r="AA16" s="153">
        <f t="shared" si="12"/>
        <v>0</v>
      </c>
      <c r="AB16" s="153">
        <f t="shared" si="12"/>
        <v>0</v>
      </c>
      <c r="AC16" s="153">
        <f t="shared" si="12"/>
        <v>0</v>
      </c>
      <c r="AD16" s="153">
        <f t="shared" si="12"/>
        <v>0</v>
      </c>
      <c r="AE16" s="153">
        <f t="shared" si="12"/>
        <v>0</v>
      </c>
      <c r="AF16" s="153">
        <f t="shared" si="12"/>
        <v>0</v>
      </c>
      <c r="AG16" s="153">
        <f t="shared" si="12"/>
        <v>0</v>
      </c>
    </row>
    <row r="17" spans="1:33" ht="15" customHeight="1" x14ac:dyDescent="0.2">
      <c r="A17" s="144">
        <v>5.0999999999999996</v>
      </c>
      <c r="B17" s="156" t="s">
        <v>338</v>
      </c>
      <c r="C17" s="150"/>
      <c r="D17" s="151"/>
      <c r="E17" s="151"/>
      <c r="F17" s="151"/>
      <c r="G17" s="151"/>
      <c r="H17" s="151"/>
      <c r="I17" s="151"/>
      <c r="J17" s="151"/>
      <c r="K17" s="151"/>
      <c r="L17" s="151"/>
      <c r="M17" s="151"/>
      <c r="N17" s="151"/>
      <c r="O17" s="151"/>
      <c r="P17" s="151"/>
      <c r="Q17" s="151"/>
      <c r="R17" s="151"/>
      <c r="S17" s="151"/>
      <c r="T17" s="152">
        <f t="shared" si="8"/>
        <v>0</v>
      </c>
      <c r="U17" s="152">
        <f t="shared" si="9"/>
        <v>0</v>
      </c>
      <c r="V17" s="152">
        <f t="shared" si="10"/>
        <v>0</v>
      </c>
      <c r="W17" s="152">
        <f t="shared" si="11"/>
        <v>0</v>
      </c>
      <c r="X17" s="150"/>
      <c r="Y17" s="150"/>
      <c r="Z17" s="150"/>
      <c r="AA17" s="150"/>
      <c r="AB17" s="150"/>
      <c r="AC17" s="150"/>
      <c r="AD17" s="150"/>
      <c r="AE17" s="150"/>
      <c r="AF17" s="150"/>
      <c r="AG17" s="150"/>
    </row>
    <row r="18" spans="1:33" ht="15" customHeight="1" x14ac:dyDescent="0.2">
      <c r="A18" s="144">
        <v>5.2</v>
      </c>
      <c r="B18" s="156" t="s">
        <v>339</v>
      </c>
      <c r="C18" s="150"/>
      <c r="D18" s="151"/>
      <c r="E18" s="151"/>
      <c r="F18" s="151"/>
      <c r="G18" s="151"/>
      <c r="H18" s="151"/>
      <c r="I18" s="151"/>
      <c r="J18" s="151"/>
      <c r="K18" s="151"/>
      <c r="L18" s="151"/>
      <c r="M18" s="151"/>
      <c r="N18" s="151"/>
      <c r="O18" s="151"/>
      <c r="P18" s="151"/>
      <c r="Q18" s="151"/>
      <c r="R18" s="151"/>
      <c r="S18" s="151"/>
      <c r="T18" s="152">
        <f t="shared" si="8"/>
        <v>0</v>
      </c>
      <c r="U18" s="152">
        <f t="shared" si="9"/>
        <v>0</v>
      </c>
      <c r="V18" s="152">
        <f t="shared" si="10"/>
        <v>0</v>
      </c>
      <c r="W18" s="152">
        <f t="shared" si="11"/>
        <v>0</v>
      </c>
      <c r="X18" s="150"/>
      <c r="Y18" s="150"/>
      <c r="Z18" s="150"/>
      <c r="AA18" s="150"/>
      <c r="AB18" s="150"/>
      <c r="AC18" s="150"/>
      <c r="AD18" s="150"/>
      <c r="AE18" s="150"/>
      <c r="AF18" s="150"/>
      <c r="AG18" s="150"/>
    </row>
    <row r="19" spans="1:33" ht="15" customHeight="1" x14ac:dyDescent="0.2">
      <c r="A19" s="144">
        <v>6</v>
      </c>
      <c r="B19" s="156" t="s">
        <v>340</v>
      </c>
      <c r="C19" s="150"/>
      <c r="D19" s="151"/>
      <c r="E19" s="151"/>
      <c r="F19" s="151"/>
      <c r="G19" s="151"/>
      <c r="H19" s="151"/>
      <c r="I19" s="151"/>
      <c r="J19" s="151"/>
      <c r="K19" s="151"/>
      <c r="L19" s="151"/>
      <c r="M19" s="151"/>
      <c r="N19" s="151"/>
      <c r="O19" s="151"/>
      <c r="P19" s="151"/>
      <c r="Q19" s="151"/>
      <c r="R19" s="151"/>
      <c r="S19" s="151"/>
      <c r="T19" s="152">
        <f t="shared" si="8"/>
        <v>0</v>
      </c>
      <c r="U19" s="152">
        <f t="shared" si="9"/>
        <v>0</v>
      </c>
      <c r="V19" s="152">
        <f t="shared" si="10"/>
        <v>0</v>
      </c>
      <c r="W19" s="152">
        <f t="shared" si="11"/>
        <v>0</v>
      </c>
      <c r="X19" s="150"/>
      <c r="Y19" s="150"/>
      <c r="Z19" s="150"/>
      <c r="AA19" s="150"/>
      <c r="AB19" s="150"/>
      <c r="AC19" s="150"/>
      <c r="AD19" s="150"/>
      <c r="AE19" s="150"/>
      <c r="AF19" s="150"/>
      <c r="AG19" s="150"/>
    </row>
    <row r="20" spans="1:33" x14ac:dyDescent="0.2">
      <c r="A20" s="144">
        <v>7</v>
      </c>
      <c r="B20" s="157" t="s">
        <v>341</v>
      </c>
      <c r="C20" s="150"/>
      <c r="D20" s="151"/>
      <c r="E20" s="151"/>
      <c r="F20" s="151"/>
      <c r="G20" s="151"/>
      <c r="H20" s="151"/>
      <c r="I20" s="151"/>
      <c r="J20" s="151"/>
      <c r="K20" s="151"/>
      <c r="L20" s="151"/>
      <c r="M20" s="151"/>
      <c r="N20" s="151"/>
      <c r="O20" s="151"/>
      <c r="P20" s="151"/>
      <c r="Q20" s="151"/>
      <c r="R20" s="151"/>
      <c r="S20" s="151"/>
      <c r="T20" s="152">
        <f t="shared" si="8"/>
        <v>0</v>
      </c>
      <c r="U20" s="152">
        <f t="shared" si="9"/>
        <v>0</v>
      </c>
      <c r="V20" s="152">
        <f t="shared" si="10"/>
        <v>0</v>
      </c>
      <c r="W20" s="152">
        <f t="shared" si="11"/>
        <v>0</v>
      </c>
      <c r="X20" s="150"/>
      <c r="Y20" s="150"/>
      <c r="Z20" s="150"/>
      <c r="AA20" s="150"/>
      <c r="AB20" s="150"/>
      <c r="AC20" s="150"/>
      <c r="AD20" s="150"/>
      <c r="AE20" s="150"/>
      <c r="AF20" s="150"/>
      <c r="AG20" s="150"/>
    </row>
    <row r="21" spans="1:33" s="159" customFormat="1" x14ac:dyDescent="0.2">
      <c r="A21" s="442" t="s">
        <v>342</v>
      </c>
      <c r="B21" s="442"/>
      <c r="C21" s="154">
        <f>C16+C20+C19</f>
        <v>0</v>
      </c>
      <c r="D21" s="154">
        <f t="shared" ref="D21:S21" si="13">D16+D20+D19</f>
        <v>0</v>
      </c>
      <c r="E21" s="154">
        <f t="shared" si="13"/>
        <v>0</v>
      </c>
      <c r="F21" s="154">
        <f t="shared" si="13"/>
        <v>0</v>
      </c>
      <c r="G21" s="154">
        <f t="shared" si="13"/>
        <v>0</v>
      </c>
      <c r="H21" s="154">
        <f t="shared" si="13"/>
        <v>0</v>
      </c>
      <c r="I21" s="154">
        <f t="shared" si="13"/>
        <v>0</v>
      </c>
      <c r="J21" s="154">
        <f t="shared" si="13"/>
        <v>0</v>
      </c>
      <c r="K21" s="154">
        <f t="shared" si="13"/>
        <v>0</v>
      </c>
      <c r="L21" s="154">
        <f t="shared" si="13"/>
        <v>0</v>
      </c>
      <c r="M21" s="154">
        <f t="shared" si="13"/>
        <v>0</v>
      </c>
      <c r="N21" s="154">
        <f t="shared" si="13"/>
        <v>0</v>
      </c>
      <c r="O21" s="154">
        <f t="shared" si="13"/>
        <v>0</v>
      </c>
      <c r="P21" s="154">
        <f t="shared" si="13"/>
        <v>0</v>
      </c>
      <c r="Q21" s="154">
        <f t="shared" si="13"/>
        <v>0</v>
      </c>
      <c r="R21" s="154">
        <f t="shared" si="13"/>
        <v>0</v>
      </c>
      <c r="S21" s="154">
        <f t="shared" si="13"/>
        <v>0</v>
      </c>
      <c r="T21" s="158">
        <f t="shared" si="8"/>
        <v>0</v>
      </c>
      <c r="U21" s="158">
        <f t="shared" si="9"/>
        <v>0</v>
      </c>
      <c r="V21" s="158">
        <f t="shared" si="10"/>
        <v>0</v>
      </c>
      <c r="W21" s="158">
        <f t="shared" si="11"/>
        <v>0</v>
      </c>
      <c r="X21" s="154">
        <f t="shared" ref="X21:AG21" si="14">X16+X20+X19</f>
        <v>0</v>
      </c>
      <c r="Y21" s="154">
        <f t="shared" si="14"/>
        <v>0</v>
      </c>
      <c r="Z21" s="154">
        <f t="shared" si="14"/>
        <v>0</v>
      </c>
      <c r="AA21" s="154">
        <f t="shared" si="14"/>
        <v>0</v>
      </c>
      <c r="AB21" s="154">
        <f t="shared" si="14"/>
        <v>0</v>
      </c>
      <c r="AC21" s="154">
        <f t="shared" si="14"/>
        <v>0</v>
      </c>
      <c r="AD21" s="154">
        <f t="shared" si="14"/>
        <v>0</v>
      </c>
      <c r="AE21" s="154">
        <f t="shared" si="14"/>
        <v>0</v>
      </c>
      <c r="AF21" s="154">
        <f t="shared" si="14"/>
        <v>0</v>
      </c>
      <c r="AG21" s="154">
        <f t="shared" si="14"/>
        <v>0</v>
      </c>
    </row>
    <row r="22" spans="1:33" s="159" customFormat="1" x14ac:dyDescent="0.2">
      <c r="A22" s="442" t="s">
        <v>343</v>
      </c>
      <c r="B22" s="442"/>
      <c r="C22" s="154">
        <f>C14-C21</f>
        <v>0</v>
      </c>
      <c r="D22" s="155">
        <f t="shared" ref="D22:S22" si="15">D14-D21</f>
        <v>0</v>
      </c>
      <c r="E22" s="155">
        <f t="shared" si="15"/>
        <v>0</v>
      </c>
      <c r="F22" s="155">
        <f t="shared" si="15"/>
        <v>0</v>
      </c>
      <c r="G22" s="155">
        <f t="shared" si="15"/>
        <v>0</v>
      </c>
      <c r="H22" s="155">
        <f t="shared" si="15"/>
        <v>0</v>
      </c>
      <c r="I22" s="155">
        <f t="shared" si="15"/>
        <v>0</v>
      </c>
      <c r="J22" s="155">
        <f t="shared" si="15"/>
        <v>0</v>
      </c>
      <c r="K22" s="155">
        <f t="shared" si="15"/>
        <v>0</v>
      </c>
      <c r="L22" s="155">
        <f t="shared" si="15"/>
        <v>0</v>
      </c>
      <c r="M22" s="155">
        <f t="shared" si="15"/>
        <v>0</v>
      </c>
      <c r="N22" s="155">
        <f t="shared" si="15"/>
        <v>0</v>
      </c>
      <c r="O22" s="155">
        <f t="shared" si="15"/>
        <v>0</v>
      </c>
      <c r="P22" s="155">
        <f t="shared" si="15"/>
        <v>0</v>
      </c>
      <c r="Q22" s="155">
        <f t="shared" si="15"/>
        <v>0</v>
      </c>
      <c r="R22" s="155">
        <f t="shared" si="15"/>
        <v>0</v>
      </c>
      <c r="S22" s="155">
        <f t="shared" si="15"/>
        <v>0</v>
      </c>
      <c r="T22" s="158">
        <f t="shared" si="8"/>
        <v>0</v>
      </c>
      <c r="U22" s="158">
        <f t="shared" si="9"/>
        <v>0</v>
      </c>
      <c r="V22" s="158">
        <f t="shared" si="10"/>
        <v>0</v>
      </c>
      <c r="W22" s="158">
        <f t="shared" si="11"/>
        <v>0</v>
      </c>
      <c r="X22" s="154">
        <f t="shared" ref="X22:AG22" si="16">X14-X21</f>
        <v>0</v>
      </c>
      <c r="Y22" s="154">
        <f t="shared" si="16"/>
        <v>0</v>
      </c>
      <c r="Z22" s="154">
        <f t="shared" si="16"/>
        <v>0</v>
      </c>
      <c r="AA22" s="154">
        <f t="shared" si="16"/>
        <v>0</v>
      </c>
      <c r="AB22" s="154">
        <f t="shared" si="16"/>
        <v>0</v>
      </c>
      <c r="AC22" s="154">
        <f t="shared" si="16"/>
        <v>0</v>
      </c>
      <c r="AD22" s="154">
        <f t="shared" si="16"/>
        <v>0</v>
      </c>
      <c r="AE22" s="154">
        <f t="shared" si="16"/>
        <v>0</v>
      </c>
      <c r="AF22" s="154">
        <f t="shared" si="16"/>
        <v>0</v>
      </c>
      <c r="AG22" s="154">
        <f t="shared" si="16"/>
        <v>0</v>
      </c>
    </row>
    <row r="23" spans="1:33" x14ac:dyDescent="0.2">
      <c r="A23" s="443" t="s">
        <v>344</v>
      </c>
      <c r="B23" s="444"/>
      <c r="C23" s="444"/>
      <c r="D23" s="444"/>
      <c r="E23" s="444"/>
      <c r="F23" s="444"/>
      <c r="G23" s="444"/>
      <c r="H23" s="444"/>
      <c r="I23" s="444"/>
      <c r="J23" s="444"/>
      <c r="K23" s="444"/>
      <c r="L23" s="444"/>
      <c r="M23" s="444"/>
      <c r="N23" s="444"/>
      <c r="O23" s="444"/>
      <c r="P23" s="444"/>
      <c r="Q23" s="444"/>
      <c r="R23" s="444"/>
      <c r="S23" s="160"/>
      <c r="T23" s="161"/>
      <c r="U23" s="161"/>
      <c r="V23" s="161"/>
      <c r="W23" s="161"/>
      <c r="X23" s="161"/>
      <c r="Y23" s="161"/>
      <c r="Z23" s="161"/>
      <c r="AA23" s="161"/>
      <c r="AB23" s="161"/>
      <c r="AC23" s="161"/>
      <c r="AD23" s="161"/>
      <c r="AE23" s="161"/>
      <c r="AF23" s="161"/>
      <c r="AG23" s="162"/>
    </row>
    <row r="24" spans="1:33" x14ac:dyDescent="0.2">
      <c r="A24" s="144"/>
      <c r="B24" s="61" t="s">
        <v>345</v>
      </c>
      <c r="C24" s="60"/>
      <c r="D24" s="145"/>
      <c r="E24" s="145"/>
      <c r="F24" s="145"/>
      <c r="G24" s="145"/>
      <c r="H24" s="145"/>
      <c r="I24" s="145"/>
      <c r="J24" s="145"/>
      <c r="K24" s="145"/>
      <c r="L24" s="145"/>
      <c r="M24" s="145"/>
      <c r="N24" s="145"/>
      <c r="O24" s="145"/>
      <c r="P24" s="145"/>
      <c r="Q24" s="145"/>
      <c r="R24" s="145"/>
      <c r="S24" s="155"/>
      <c r="T24" s="152">
        <f t="shared" ref="T24:T33" si="17">SUM(D24:G24)</f>
        <v>0</v>
      </c>
      <c r="U24" s="152">
        <f t="shared" ref="U24:U33" si="18">SUM(H24:K24)</f>
        <v>0</v>
      </c>
      <c r="V24" s="152">
        <f t="shared" ref="V24:V33" si="19">SUM(L24:O24)</f>
        <v>0</v>
      </c>
      <c r="W24" s="152">
        <f t="shared" ref="W24:W33" si="20">SUM(P24:S24)</f>
        <v>0</v>
      </c>
      <c r="X24" s="154"/>
      <c r="Y24" s="154"/>
      <c r="Z24" s="154"/>
      <c r="AA24" s="154"/>
      <c r="AB24" s="154"/>
      <c r="AC24" s="154"/>
      <c r="AD24" s="154"/>
      <c r="AE24" s="154"/>
      <c r="AF24" s="154"/>
      <c r="AG24" s="154"/>
    </row>
    <row r="25" spans="1:33" x14ac:dyDescent="0.2">
      <c r="A25" s="144">
        <v>8</v>
      </c>
      <c r="B25" s="99" t="s">
        <v>346</v>
      </c>
      <c r="C25" s="150"/>
      <c r="D25" s="151"/>
      <c r="E25" s="151"/>
      <c r="F25" s="151"/>
      <c r="G25" s="151"/>
      <c r="H25" s="151"/>
      <c r="I25" s="151"/>
      <c r="J25" s="151"/>
      <c r="K25" s="151"/>
      <c r="L25" s="151"/>
      <c r="M25" s="151"/>
      <c r="N25" s="151"/>
      <c r="O25" s="151"/>
      <c r="P25" s="151"/>
      <c r="Q25" s="151"/>
      <c r="R25" s="151"/>
      <c r="S25" s="151"/>
      <c r="T25" s="152">
        <f t="shared" si="17"/>
        <v>0</v>
      </c>
      <c r="U25" s="152">
        <f t="shared" si="18"/>
        <v>0</v>
      </c>
      <c r="V25" s="152">
        <f t="shared" si="19"/>
        <v>0</v>
      </c>
      <c r="W25" s="152">
        <f t="shared" si="20"/>
        <v>0</v>
      </c>
      <c r="X25" s="150"/>
      <c r="Y25" s="150"/>
      <c r="Z25" s="150"/>
      <c r="AA25" s="150"/>
      <c r="AB25" s="150"/>
      <c r="AC25" s="150"/>
      <c r="AD25" s="150"/>
      <c r="AE25" s="150"/>
      <c r="AF25" s="150"/>
      <c r="AG25" s="150"/>
    </row>
    <row r="26" spans="1:33" x14ac:dyDescent="0.2">
      <c r="A26" s="442" t="s">
        <v>347</v>
      </c>
      <c r="B26" s="442"/>
      <c r="C26" s="60"/>
      <c r="D26" s="145"/>
      <c r="E26" s="145"/>
      <c r="F26" s="145"/>
      <c r="G26" s="145"/>
      <c r="H26" s="145"/>
      <c r="I26" s="145"/>
      <c r="J26" s="145"/>
      <c r="K26" s="145"/>
      <c r="L26" s="145"/>
      <c r="M26" s="145"/>
      <c r="N26" s="145"/>
      <c r="O26" s="145"/>
      <c r="P26" s="145"/>
      <c r="Q26" s="145"/>
      <c r="R26" s="145"/>
      <c r="S26" s="155"/>
      <c r="T26" s="152">
        <f t="shared" si="17"/>
        <v>0</v>
      </c>
      <c r="U26" s="152">
        <f t="shared" si="18"/>
        <v>0</v>
      </c>
      <c r="V26" s="152">
        <f t="shared" si="19"/>
        <v>0</v>
      </c>
      <c r="W26" s="152">
        <f t="shared" si="20"/>
        <v>0</v>
      </c>
      <c r="X26" s="154"/>
      <c r="Y26" s="154"/>
      <c r="Z26" s="154"/>
      <c r="AA26" s="154"/>
      <c r="AB26" s="154"/>
      <c r="AC26" s="154"/>
      <c r="AD26" s="154"/>
      <c r="AE26" s="154"/>
      <c r="AF26" s="154"/>
      <c r="AG26" s="154"/>
    </row>
    <row r="27" spans="1:33" x14ac:dyDescent="0.2">
      <c r="A27" s="144"/>
      <c r="B27" s="61" t="s">
        <v>348</v>
      </c>
      <c r="C27" s="60"/>
      <c r="D27" s="145"/>
      <c r="E27" s="145"/>
      <c r="F27" s="145"/>
      <c r="G27" s="145"/>
      <c r="H27" s="145"/>
      <c r="I27" s="145"/>
      <c r="J27" s="145"/>
      <c r="K27" s="145"/>
      <c r="L27" s="145"/>
      <c r="M27" s="145"/>
      <c r="N27" s="145"/>
      <c r="O27" s="145"/>
      <c r="P27" s="145"/>
      <c r="Q27" s="145"/>
      <c r="R27" s="145"/>
      <c r="S27" s="155"/>
      <c r="T27" s="152">
        <f t="shared" si="17"/>
        <v>0</v>
      </c>
      <c r="U27" s="152">
        <f t="shared" si="18"/>
        <v>0</v>
      </c>
      <c r="V27" s="152">
        <f t="shared" si="19"/>
        <v>0</v>
      </c>
      <c r="W27" s="152">
        <f t="shared" si="20"/>
        <v>0</v>
      </c>
      <c r="X27" s="154"/>
      <c r="Y27" s="154"/>
      <c r="Z27" s="154"/>
      <c r="AA27" s="154"/>
      <c r="AB27" s="154"/>
      <c r="AC27" s="154"/>
      <c r="AD27" s="154"/>
      <c r="AE27" s="154"/>
      <c r="AF27" s="154"/>
      <c r="AG27" s="154"/>
    </row>
    <row r="28" spans="1:33" ht="13.5" customHeight="1" x14ac:dyDescent="0.2">
      <c r="A28" s="144">
        <v>9</v>
      </c>
      <c r="B28" s="99" t="s">
        <v>349</v>
      </c>
      <c r="C28" s="150"/>
      <c r="D28" s="151"/>
      <c r="E28" s="151"/>
      <c r="F28" s="151"/>
      <c r="G28" s="151"/>
      <c r="H28" s="151"/>
      <c r="I28" s="151"/>
      <c r="J28" s="151"/>
      <c r="K28" s="151"/>
      <c r="L28" s="151"/>
      <c r="M28" s="151"/>
      <c r="N28" s="151"/>
      <c r="O28" s="151"/>
      <c r="P28" s="151"/>
      <c r="Q28" s="151"/>
      <c r="R28" s="151"/>
      <c r="S28" s="151"/>
      <c r="T28" s="152">
        <f t="shared" si="17"/>
        <v>0</v>
      </c>
      <c r="U28" s="152">
        <f t="shared" si="18"/>
        <v>0</v>
      </c>
      <c r="V28" s="152">
        <f t="shared" si="19"/>
        <v>0</v>
      </c>
      <c r="W28" s="152">
        <f t="shared" si="20"/>
        <v>0</v>
      </c>
      <c r="X28" s="150"/>
      <c r="Y28" s="150"/>
      <c r="Z28" s="150"/>
      <c r="AA28" s="150"/>
      <c r="AB28" s="150"/>
      <c r="AC28" s="150"/>
      <c r="AD28" s="150"/>
      <c r="AE28" s="150"/>
      <c r="AF28" s="150"/>
      <c r="AG28" s="150"/>
    </row>
    <row r="29" spans="1:33" ht="13.5" customHeight="1" x14ac:dyDescent="0.2">
      <c r="A29" s="144">
        <v>10</v>
      </c>
      <c r="B29" s="99" t="s">
        <v>350</v>
      </c>
      <c r="C29" s="150"/>
      <c r="D29" s="151"/>
      <c r="E29" s="151"/>
      <c r="F29" s="151"/>
      <c r="G29" s="151"/>
      <c r="H29" s="151"/>
      <c r="I29" s="151"/>
      <c r="J29" s="151"/>
      <c r="K29" s="151"/>
      <c r="L29" s="151"/>
      <c r="M29" s="151"/>
      <c r="N29" s="151"/>
      <c r="O29" s="151"/>
      <c r="P29" s="151"/>
      <c r="Q29" s="151"/>
      <c r="R29" s="151"/>
      <c r="S29" s="151"/>
      <c r="T29" s="152">
        <f t="shared" si="17"/>
        <v>0</v>
      </c>
      <c r="U29" s="152">
        <f t="shared" si="18"/>
        <v>0</v>
      </c>
      <c r="V29" s="152">
        <f t="shared" si="19"/>
        <v>0</v>
      </c>
      <c r="W29" s="152">
        <f t="shared" si="20"/>
        <v>0</v>
      </c>
      <c r="X29" s="150"/>
      <c r="Y29" s="150"/>
      <c r="Z29" s="150"/>
      <c r="AA29" s="150"/>
      <c r="AB29" s="150"/>
      <c r="AC29" s="150"/>
      <c r="AD29" s="150"/>
      <c r="AE29" s="150"/>
      <c r="AF29" s="150"/>
      <c r="AG29" s="150"/>
    </row>
    <row r="30" spans="1:33" ht="13.5" customHeight="1" x14ac:dyDescent="0.2">
      <c r="A30" s="144">
        <v>11</v>
      </c>
      <c r="B30" s="99" t="s">
        <v>351</v>
      </c>
      <c r="C30" s="150"/>
      <c r="D30" s="151"/>
      <c r="E30" s="151"/>
      <c r="F30" s="151"/>
      <c r="G30" s="151"/>
      <c r="H30" s="151"/>
      <c r="I30" s="151"/>
      <c r="J30" s="151"/>
      <c r="K30" s="151"/>
      <c r="L30" s="151"/>
      <c r="M30" s="151"/>
      <c r="N30" s="151"/>
      <c r="O30" s="151"/>
      <c r="P30" s="151"/>
      <c r="Q30" s="151"/>
      <c r="R30" s="151"/>
      <c r="S30" s="151"/>
      <c r="T30" s="152">
        <f t="shared" si="17"/>
        <v>0</v>
      </c>
      <c r="U30" s="152">
        <f t="shared" si="18"/>
        <v>0</v>
      </c>
      <c r="V30" s="152">
        <f t="shared" si="19"/>
        <v>0</v>
      </c>
      <c r="W30" s="152">
        <f t="shared" si="20"/>
        <v>0</v>
      </c>
      <c r="X30" s="150"/>
      <c r="Y30" s="150"/>
      <c r="Z30" s="150"/>
      <c r="AA30" s="150"/>
      <c r="AB30" s="150"/>
      <c r="AC30" s="150"/>
      <c r="AD30" s="150"/>
      <c r="AE30" s="150"/>
      <c r="AF30" s="150"/>
      <c r="AG30" s="152"/>
    </row>
    <row r="31" spans="1:33" x14ac:dyDescent="0.2">
      <c r="A31" s="442" t="s">
        <v>352</v>
      </c>
      <c r="B31" s="442"/>
      <c r="C31" s="154">
        <f>SUM(C28:C30)</f>
        <v>0</v>
      </c>
      <c r="D31" s="155">
        <f>SUM(D28:D30)</f>
        <v>0</v>
      </c>
      <c r="E31" s="155">
        <f t="shared" ref="E31:AG31" si="21">SUM(E28:E30)</f>
        <v>0</v>
      </c>
      <c r="F31" s="155">
        <f t="shared" si="21"/>
        <v>0</v>
      </c>
      <c r="G31" s="155">
        <f t="shared" si="21"/>
        <v>0</v>
      </c>
      <c r="H31" s="155">
        <f t="shared" si="21"/>
        <v>0</v>
      </c>
      <c r="I31" s="155">
        <f t="shared" si="21"/>
        <v>0</v>
      </c>
      <c r="J31" s="155">
        <f t="shared" si="21"/>
        <v>0</v>
      </c>
      <c r="K31" s="155">
        <f t="shared" si="21"/>
        <v>0</v>
      </c>
      <c r="L31" s="155">
        <f t="shared" si="21"/>
        <v>0</v>
      </c>
      <c r="M31" s="155">
        <f t="shared" si="21"/>
        <v>0</v>
      </c>
      <c r="N31" s="155">
        <f t="shared" si="21"/>
        <v>0</v>
      </c>
      <c r="O31" s="155">
        <f t="shared" si="21"/>
        <v>0</v>
      </c>
      <c r="P31" s="155">
        <f t="shared" si="21"/>
        <v>0</v>
      </c>
      <c r="Q31" s="155">
        <f t="shared" si="21"/>
        <v>0</v>
      </c>
      <c r="R31" s="155">
        <f t="shared" si="21"/>
        <v>0</v>
      </c>
      <c r="S31" s="155">
        <f t="shared" si="21"/>
        <v>0</v>
      </c>
      <c r="T31" s="152">
        <f t="shared" si="17"/>
        <v>0</v>
      </c>
      <c r="U31" s="152">
        <f t="shared" si="18"/>
        <v>0</v>
      </c>
      <c r="V31" s="152">
        <f t="shared" si="19"/>
        <v>0</v>
      </c>
      <c r="W31" s="152">
        <f t="shared" si="20"/>
        <v>0</v>
      </c>
      <c r="X31" s="154">
        <f t="shared" si="21"/>
        <v>0</v>
      </c>
      <c r="Y31" s="154">
        <f t="shared" si="21"/>
        <v>0</v>
      </c>
      <c r="Z31" s="154">
        <f t="shared" si="21"/>
        <v>0</v>
      </c>
      <c r="AA31" s="154">
        <f t="shared" si="21"/>
        <v>0</v>
      </c>
      <c r="AB31" s="154">
        <f t="shared" si="21"/>
        <v>0</v>
      </c>
      <c r="AC31" s="154">
        <f t="shared" si="21"/>
        <v>0</v>
      </c>
      <c r="AD31" s="154">
        <f t="shared" si="21"/>
        <v>0</v>
      </c>
      <c r="AE31" s="154">
        <f t="shared" si="21"/>
        <v>0</v>
      </c>
      <c r="AF31" s="154">
        <f t="shared" si="21"/>
        <v>0</v>
      </c>
      <c r="AG31" s="154">
        <f t="shared" si="21"/>
        <v>0</v>
      </c>
    </row>
    <row r="32" spans="1:33" x14ac:dyDescent="0.2">
      <c r="A32" s="442" t="s">
        <v>353</v>
      </c>
      <c r="B32" s="442"/>
      <c r="C32" s="154">
        <f>C26-C31</f>
        <v>0</v>
      </c>
      <c r="D32" s="155">
        <f t="shared" ref="D32:AG32" si="22">D26-D31</f>
        <v>0</v>
      </c>
      <c r="E32" s="155">
        <f t="shared" si="22"/>
        <v>0</v>
      </c>
      <c r="F32" s="155">
        <f t="shared" si="22"/>
        <v>0</v>
      </c>
      <c r="G32" s="155">
        <f t="shared" si="22"/>
        <v>0</v>
      </c>
      <c r="H32" s="155">
        <f t="shared" si="22"/>
        <v>0</v>
      </c>
      <c r="I32" s="155">
        <f t="shared" si="22"/>
        <v>0</v>
      </c>
      <c r="J32" s="155">
        <f t="shared" si="22"/>
        <v>0</v>
      </c>
      <c r="K32" s="155">
        <f t="shared" si="22"/>
        <v>0</v>
      </c>
      <c r="L32" s="155">
        <f t="shared" si="22"/>
        <v>0</v>
      </c>
      <c r="M32" s="155">
        <f t="shared" si="22"/>
        <v>0</v>
      </c>
      <c r="N32" s="155">
        <f t="shared" si="22"/>
        <v>0</v>
      </c>
      <c r="O32" s="155">
        <f t="shared" si="22"/>
        <v>0</v>
      </c>
      <c r="P32" s="155">
        <f t="shared" si="22"/>
        <v>0</v>
      </c>
      <c r="Q32" s="155">
        <f t="shared" si="22"/>
        <v>0</v>
      </c>
      <c r="R32" s="155">
        <f t="shared" si="22"/>
        <v>0</v>
      </c>
      <c r="S32" s="155">
        <f t="shared" si="22"/>
        <v>0</v>
      </c>
      <c r="T32" s="152">
        <f t="shared" si="17"/>
        <v>0</v>
      </c>
      <c r="U32" s="152">
        <f t="shared" si="18"/>
        <v>0</v>
      </c>
      <c r="V32" s="152">
        <f t="shared" si="19"/>
        <v>0</v>
      </c>
      <c r="W32" s="152">
        <f t="shared" si="20"/>
        <v>0</v>
      </c>
      <c r="X32" s="154">
        <f t="shared" si="22"/>
        <v>0</v>
      </c>
      <c r="Y32" s="154">
        <f t="shared" si="22"/>
        <v>0</v>
      </c>
      <c r="Z32" s="154">
        <f t="shared" si="22"/>
        <v>0</v>
      </c>
      <c r="AA32" s="154">
        <f t="shared" si="22"/>
        <v>0</v>
      </c>
      <c r="AB32" s="154">
        <f t="shared" si="22"/>
        <v>0</v>
      </c>
      <c r="AC32" s="154">
        <f t="shared" si="22"/>
        <v>0</v>
      </c>
      <c r="AD32" s="154">
        <f t="shared" si="22"/>
        <v>0</v>
      </c>
      <c r="AE32" s="154">
        <f t="shared" si="22"/>
        <v>0</v>
      </c>
      <c r="AF32" s="154">
        <f t="shared" si="22"/>
        <v>0</v>
      </c>
      <c r="AG32" s="154">
        <f t="shared" si="22"/>
        <v>0</v>
      </c>
    </row>
    <row r="33" spans="1:33" x14ac:dyDescent="0.2">
      <c r="A33" s="442" t="s">
        <v>354</v>
      </c>
      <c r="B33" s="442"/>
      <c r="C33" s="154">
        <f>C32+C22</f>
        <v>0</v>
      </c>
      <c r="D33" s="155">
        <f t="shared" ref="D33:AG33" si="23">D32+D22</f>
        <v>0</v>
      </c>
      <c r="E33" s="155">
        <f t="shared" si="23"/>
        <v>0</v>
      </c>
      <c r="F33" s="155">
        <f t="shared" si="23"/>
        <v>0</v>
      </c>
      <c r="G33" s="155">
        <f t="shared" si="23"/>
        <v>0</v>
      </c>
      <c r="H33" s="155">
        <f t="shared" si="23"/>
        <v>0</v>
      </c>
      <c r="I33" s="155">
        <f t="shared" si="23"/>
        <v>0</v>
      </c>
      <c r="J33" s="155">
        <f t="shared" si="23"/>
        <v>0</v>
      </c>
      <c r="K33" s="155">
        <f t="shared" si="23"/>
        <v>0</v>
      </c>
      <c r="L33" s="155">
        <f t="shared" si="23"/>
        <v>0</v>
      </c>
      <c r="M33" s="155">
        <f t="shared" si="23"/>
        <v>0</v>
      </c>
      <c r="N33" s="155">
        <f t="shared" si="23"/>
        <v>0</v>
      </c>
      <c r="O33" s="155">
        <f t="shared" si="23"/>
        <v>0</v>
      </c>
      <c r="P33" s="155">
        <f t="shared" si="23"/>
        <v>0</v>
      </c>
      <c r="Q33" s="155">
        <f t="shared" si="23"/>
        <v>0</v>
      </c>
      <c r="R33" s="155">
        <f t="shared" si="23"/>
        <v>0</v>
      </c>
      <c r="S33" s="155">
        <f t="shared" si="23"/>
        <v>0</v>
      </c>
      <c r="T33" s="152">
        <f t="shared" si="17"/>
        <v>0</v>
      </c>
      <c r="U33" s="152">
        <f t="shared" si="18"/>
        <v>0</v>
      </c>
      <c r="V33" s="152">
        <f t="shared" si="19"/>
        <v>0</v>
      </c>
      <c r="W33" s="152">
        <f t="shared" si="20"/>
        <v>0</v>
      </c>
      <c r="X33" s="154">
        <f t="shared" si="23"/>
        <v>0</v>
      </c>
      <c r="Y33" s="154">
        <f t="shared" si="23"/>
        <v>0</v>
      </c>
      <c r="Z33" s="154">
        <f t="shared" si="23"/>
        <v>0</v>
      </c>
      <c r="AA33" s="154">
        <f t="shared" si="23"/>
        <v>0</v>
      </c>
      <c r="AB33" s="154">
        <f t="shared" si="23"/>
        <v>0</v>
      </c>
      <c r="AC33" s="154">
        <f t="shared" si="23"/>
        <v>0</v>
      </c>
      <c r="AD33" s="154">
        <f t="shared" si="23"/>
        <v>0</v>
      </c>
      <c r="AE33" s="154">
        <f t="shared" si="23"/>
        <v>0</v>
      </c>
      <c r="AF33" s="154">
        <f t="shared" si="23"/>
        <v>0</v>
      </c>
      <c r="AG33" s="154">
        <f t="shared" si="23"/>
        <v>0</v>
      </c>
    </row>
    <row r="34" spans="1:33" x14ac:dyDescent="0.2">
      <c r="A34" s="443" t="s">
        <v>355</v>
      </c>
      <c r="B34" s="445"/>
      <c r="C34" s="445"/>
      <c r="D34" s="445"/>
      <c r="E34" s="445"/>
      <c r="F34" s="445"/>
      <c r="G34" s="445"/>
      <c r="H34" s="445"/>
      <c r="I34" s="445"/>
      <c r="J34" s="445"/>
      <c r="K34" s="445"/>
      <c r="L34" s="445"/>
      <c r="M34" s="445"/>
      <c r="N34" s="445"/>
      <c r="O34" s="445"/>
      <c r="P34" s="445"/>
      <c r="Q34" s="445"/>
      <c r="R34" s="445"/>
      <c r="S34" s="141"/>
      <c r="T34" s="142"/>
      <c r="U34" s="142"/>
      <c r="V34" s="142"/>
      <c r="W34" s="142"/>
      <c r="X34" s="142"/>
      <c r="Y34" s="142"/>
      <c r="Z34" s="142"/>
      <c r="AA34" s="142"/>
      <c r="AB34" s="142"/>
      <c r="AC34" s="142"/>
      <c r="AD34" s="142"/>
      <c r="AE34" s="142"/>
      <c r="AF34" s="142"/>
      <c r="AG34" s="163"/>
    </row>
    <row r="35" spans="1:33" x14ac:dyDescent="0.2">
      <c r="A35" s="144"/>
      <c r="B35" s="61" t="s">
        <v>356</v>
      </c>
      <c r="C35" s="164"/>
      <c r="D35" s="165"/>
      <c r="E35" s="165"/>
      <c r="F35" s="165"/>
      <c r="G35" s="165"/>
      <c r="H35" s="165"/>
      <c r="I35" s="165"/>
      <c r="J35" s="165"/>
      <c r="K35" s="165"/>
      <c r="L35" s="165"/>
      <c r="M35" s="165"/>
      <c r="N35" s="165"/>
      <c r="O35" s="165"/>
      <c r="P35" s="165"/>
      <c r="Q35" s="165"/>
      <c r="R35" s="165"/>
      <c r="S35" s="146"/>
      <c r="T35" s="147"/>
      <c r="U35" s="147"/>
      <c r="V35" s="147"/>
      <c r="W35" s="147"/>
      <c r="X35" s="147"/>
      <c r="Y35" s="147"/>
      <c r="Z35" s="147"/>
      <c r="AA35" s="147"/>
      <c r="AB35" s="147"/>
      <c r="AC35" s="147"/>
      <c r="AD35" s="147"/>
      <c r="AE35" s="147"/>
      <c r="AF35" s="147"/>
      <c r="AG35" s="147"/>
    </row>
    <row r="36" spans="1:33" x14ac:dyDescent="0.2">
      <c r="A36" s="144">
        <v>11</v>
      </c>
      <c r="B36" s="166" t="s">
        <v>357</v>
      </c>
      <c r="C36" s="158">
        <f>SUM(C37:C51)</f>
        <v>0</v>
      </c>
      <c r="D36" s="167"/>
      <c r="E36" s="167"/>
      <c r="F36" s="167"/>
      <c r="G36" s="167"/>
      <c r="H36" s="167"/>
      <c r="I36" s="167"/>
      <c r="J36" s="167"/>
      <c r="K36" s="167"/>
      <c r="L36" s="167"/>
      <c r="M36" s="167"/>
      <c r="N36" s="167"/>
      <c r="O36" s="167"/>
      <c r="P36" s="167">
        <f>SUM(P37:P51)</f>
        <v>0</v>
      </c>
      <c r="Q36" s="167">
        <f>SUM(Q37:Q51)</f>
        <v>0</v>
      </c>
      <c r="R36" s="167">
        <f>SUM(R37:R51)</f>
        <v>0</v>
      </c>
      <c r="S36" s="167">
        <f>SUM(S37:S51)</f>
        <v>0</v>
      </c>
      <c r="T36" s="152">
        <f t="shared" ref="T36:T52" si="24">SUM(D36:G36)</f>
        <v>0</v>
      </c>
      <c r="U36" s="152">
        <f t="shared" ref="U36:U52" si="25">SUM(H36:K36)</f>
        <v>0</v>
      </c>
      <c r="V36" s="152">
        <f t="shared" ref="V36:V52" si="26">SUM(L36:O36)</f>
        <v>0</v>
      </c>
      <c r="W36" s="152">
        <f t="shared" ref="W36:W52" si="27">SUM(P36:S36)</f>
        <v>0</v>
      </c>
      <c r="X36" s="158">
        <f t="shared" ref="X36:AG36" si="28">SUM(X37:X51)</f>
        <v>0</v>
      </c>
      <c r="Y36" s="158">
        <f t="shared" si="28"/>
        <v>0</v>
      </c>
      <c r="Z36" s="158">
        <f t="shared" si="28"/>
        <v>0</v>
      </c>
      <c r="AA36" s="158">
        <f t="shared" si="28"/>
        <v>0</v>
      </c>
      <c r="AB36" s="158">
        <f t="shared" si="28"/>
        <v>0</v>
      </c>
      <c r="AC36" s="158">
        <f t="shared" si="28"/>
        <v>0</v>
      </c>
      <c r="AD36" s="158">
        <f t="shared" si="28"/>
        <v>0</v>
      </c>
      <c r="AE36" s="158">
        <f t="shared" si="28"/>
        <v>0</v>
      </c>
      <c r="AF36" s="158">
        <f t="shared" si="28"/>
        <v>0</v>
      </c>
      <c r="AG36" s="158">
        <f t="shared" si="28"/>
        <v>0</v>
      </c>
    </row>
    <row r="37" spans="1:33" x14ac:dyDescent="0.2">
      <c r="A37" s="144">
        <v>11.1</v>
      </c>
      <c r="B37" s="99" t="s">
        <v>99</v>
      </c>
      <c r="C37" s="152">
        <f>'5 Venituri si cheltuieli'!C8</f>
        <v>0</v>
      </c>
      <c r="D37" s="168">
        <f>'5 Venituri si cheltuieli'!D8</f>
        <v>0</v>
      </c>
      <c r="E37" s="168">
        <f>'5 Venituri si cheltuieli'!E8</f>
        <v>0</v>
      </c>
      <c r="F37" s="168">
        <f>'5 Venituri si cheltuieli'!F8</f>
        <v>0</v>
      </c>
      <c r="G37" s="168">
        <f>'5 Venituri si cheltuieli'!G8</f>
        <v>0</v>
      </c>
      <c r="H37" s="168">
        <f>'5 Venituri si cheltuieli'!H8</f>
        <v>0</v>
      </c>
      <c r="I37" s="168">
        <f>'5 Venituri si cheltuieli'!I8</f>
        <v>0</v>
      </c>
      <c r="J37" s="168">
        <f>'5 Venituri si cheltuieli'!J8</f>
        <v>0</v>
      </c>
      <c r="K37" s="168">
        <f>'5 Venituri si cheltuieli'!K8</f>
        <v>0</v>
      </c>
      <c r="L37" s="168">
        <f>'5 Venituri si cheltuieli'!L8</f>
        <v>0</v>
      </c>
      <c r="M37" s="168">
        <f>'5 Venituri si cheltuieli'!M8</f>
        <v>0</v>
      </c>
      <c r="N37" s="168">
        <f>'5 Venituri si cheltuieli'!N8</f>
        <v>0</v>
      </c>
      <c r="O37" s="168">
        <f>'5 Venituri si cheltuieli'!O8</f>
        <v>0</v>
      </c>
      <c r="P37" s="168">
        <f>'5 Venituri si cheltuieli'!P8</f>
        <v>0</v>
      </c>
      <c r="Q37" s="168">
        <f>'5 Venituri si cheltuieli'!Q8</f>
        <v>0</v>
      </c>
      <c r="R37" s="168">
        <f>'5 Venituri si cheltuieli'!R8</f>
        <v>0</v>
      </c>
      <c r="S37" s="168">
        <f>'5 Venituri si cheltuieli'!S8</f>
        <v>0</v>
      </c>
      <c r="T37" s="152">
        <f t="shared" si="24"/>
        <v>0</v>
      </c>
      <c r="U37" s="152">
        <f t="shared" si="25"/>
        <v>0</v>
      </c>
      <c r="V37" s="152">
        <f t="shared" si="26"/>
        <v>0</v>
      </c>
      <c r="W37" s="152">
        <f t="shared" si="27"/>
        <v>0</v>
      </c>
      <c r="X37" s="152">
        <f>'5 Venituri si cheltuieli'!X8</f>
        <v>0</v>
      </c>
      <c r="Y37" s="152">
        <f>'5 Venituri si cheltuieli'!Y8</f>
        <v>0</v>
      </c>
      <c r="Z37" s="152">
        <f>'5 Venituri si cheltuieli'!Z8</f>
        <v>0</v>
      </c>
      <c r="AA37" s="152">
        <f>'5 Venituri si cheltuieli'!AA8</f>
        <v>0</v>
      </c>
      <c r="AB37" s="152">
        <f>'5 Venituri si cheltuieli'!AB8</f>
        <v>0</v>
      </c>
      <c r="AC37" s="152">
        <f>'5 Venituri si cheltuieli'!AC8</f>
        <v>0</v>
      </c>
      <c r="AD37" s="152">
        <f>'5 Venituri si cheltuieli'!AD8</f>
        <v>0</v>
      </c>
      <c r="AE37" s="152">
        <f>'5 Venituri si cheltuieli'!AE8</f>
        <v>0</v>
      </c>
      <c r="AF37" s="152">
        <f>'5 Venituri si cheltuieli'!AF8</f>
        <v>0</v>
      </c>
      <c r="AG37" s="152">
        <f>'5 Venituri si cheltuieli'!AG8</f>
        <v>0</v>
      </c>
    </row>
    <row r="38" spans="1:33" x14ac:dyDescent="0.2">
      <c r="A38" s="144" t="s">
        <v>358</v>
      </c>
      <c r="B38" s="99" t="s">
        <v>100</v>
      </c>
      <c r="C38" s="152">
        <f>'5 Venituri si cheltuieli'!C9</f>
        <v>0</v>
      </c>
      <c r="D38" s="168">
        <f>'5 Venituri si cheltuieli'!D9</f>
        <v>0</v>
      </c>
      <c r="E38" s="168">
        <f>'5 Venituri si cheltuieli'!E9</f>
        <v>0</v>
      </c>
      <c r="F38" s="168">
        <f>'5 Venituri si cheltuieli'!F9</f>
        <v>0</v>
      </c>
      <c r="G38" s="168">
        <f>'5 Venituri si cheltuieli'!G9</f>
        <v>0</v>
      </c>
      <c r="H38" s="168">
        <f>'5 Venituri si cheltuieli'!H9</f>
        <v>0</v>
      </c>
      <c r="I38" s="168">
        <f>'5 Venituri si cheltuieli'!I9</f>
        <v>0</v>
      </c>
      <c r="J38" s="168">
        <f>'5 Venituri si cheltuieli'!J9</f>
        <v>0</v>
      </c>
      <c r="K38" s="168">
        <f>'5 Venituri si cheltuieli'!K9</f>
        <v>0</v>
      </c>
      <c r="L38" s="168">
        <f>'5 Venituri si cheltuieli'!L9</f>
        <v>0</v>
      </c>
      <c r="M38" s="168">
        <f>'5 Venituri si cheltuieli'!M9</f>
        <v>0</v>
      </c>
      <c r="N38" s="168">
        <f>'5 Venituri si cheltuieli'!N9</f>
        <v>0</v>
      </c>
      <c r="O38" s="168">
        <f>'5 Venituri si cheltuieli'!O9</f>
        <v>0</v>
      </c>
      <c r="P38" s="168">
        <f>'5 Venituri si cheltuieli'!P9</f>
        <v>0</v>
      </c>
      <c r="Q38" s="168">
        <f>'5 Venituri si cheltuieli'!Q9</f>
        <v>0</v>
      </c>
      <c r="R38" s="168">
        <f>'5 Venituri si cheltuieli'!R9</f>
        <v>0</v>
      </c>
      <c r="S38" s="168">
        <f>'5 Venituri si cheltuieli'!S9</f>
        <v>0</v>
      </c>
      <c r="T38" s="152">
        <f t="shared" si="24"/>
        <v>0</v>
      </c>
      <c r="U38" s="152">
        <f t="shared" si="25"/>
        <v>0</v>
      </c>
      <c r="V38" s="152">
        <f t="shared" si="26"/>
        <v>0</v>
      </c>
      <c r="W38" s="152">
        <f t="shared" si="27"/>
        <v>0</v>
      </c>
      <c r="X38" s="152">
        <f>'5 Venituri si cheltuieli'!X9</f>
        <v>0</v>
      </c>
      <c r="Y38" s="152">
        <f>'5 Venituri si cheltuieli'!Y9</f>
        <v>0</v>
      </c>
      <c r="Z38" s="152">
        <f>'5 Venituri si cheltuieli'!Z9</f>
        <v>0</v>
      </c>
      <c r="AA38" s="152">
        <f>'5 Venituri si cheltuieli'!AA9</f>
        <v>0</v>
      </c>
      <c r="AB38" s="152">
        <f>'5 Venituri si cheltuieli'!AB9</f>
        <v>0</v>
      </c>
      <c r="AC38" s="152">
        <f>'5 Venituri si cheltuieli'!AC9</f>
        <v>0</v>
      </c>
      <c r="AD38" s="152">
        <f>'5 Venituri si cheltuieli'!AD9</f>
        <v>0</v>
      </c>
      <c r="AE38" s="152">
        <f>'5 Venituri si cheltuieli'!AE9</f>
        <v>0</v>
      </c>
      <c r="AF38" s="152">
        <f>'5 Venituri si cheltuieli'!AF9</f>
        <v>0</v>
      </c>
      <c r="AG38" s="152">
        <f>'5 Venituri si cheltuieli'!AG9</f>
        <v>0</v>
      </c>
    </row>
    <row r="39" spans="1:33" x14ac:dyDescent="0.2">
      <c r="A39" s="144" t="s">
        <v>359</v>
      </c>
      <c r="B39" s="99" t="s">
        <v>101</v>
      </c>
      <c r="C39" s="152">
        <f>'5 Venituri si cheltuieli'!C10</f>
        <v>0</v>
      </c>
      <c r="D39" s="168">
        <f>'5 Venituri si cheltuieli'!D10</f>
        <v>0</v>
      </c>
      <c r="E39" s="168">
        <f>'5 Venituri si cheltuieli'!E10</f>
        <v>0</v>
      </c>
      <c r="F39" s="168">
        <f>'5 Venituri si cheltuieli'!F10</f>
        <v>0</v>
      </c>
      <c r="G39" s="168">
        <f>'5 Venituri si cheltuieli'!G10</f>
        <v>0</v>
      </c>
      <c r="H39" s="168">
        <f>'5 Venituri si cheltuieli'!H10</f>
        <v>0</v>
      </c>
      <c r="I39" s="168">
        <f>'5 Venituri si cheltuieli'!I10</f>
        <v>0</v>
      </c>
      <c r="J39" s="168">
        <f>'5 Venituri si cheltuieli'!J10</f>
        <v>0</v>
      </c>
      <c r="K39" s="168">
        <f>'5 Venituri si cheltuieli'!K10</f>
        <v>0</v>
      </c>
      <c r="L39" s="168">
        <f>'5 Venituri si cheltuieli'!L10</f>
        <v>0</v>
      </c>
      <c r="M39" s="168">
        <f>'5 Venituri si cheltuieli'!M10</f>
        <v>0</v>
      </c>
      <c r="N39" s="168">
        <f>'5 Venituri si cheltuieli'!N10</f>
        <v>0</v>
      </c>
      <c r="O39" s="168">
        <f>'5 Venituri si cheltuieli'!O10</f>
        <v>0</v>
      </c>
      <c r="P39" s="168">
        <f>'5 Venituri si cheltuieli'!P10</f>
        <v>0</v>
      </c>
      <c r="Q39" s="168">
        <f>'5 Venituri si cheltuieli'!Q10</f>
        <v>0</v>
      </c>
      <c r="R39" s="168">
        <f>'5 Venituri si cheltuieli'!R10</f>
        <v>0</v>
      </c>
      <c r="S39" s="168">
        <f>'5 Venituri si cheltuieli'!S10</f>
        <v>0</v>
      </c>
      <c r="T39" s="152">
        <f t="shared" si="24"/>
        <v>0</v>
      </c>
      <c r="U39" s="152">
        <f t="shared" si="25"/>
        <v>0</v>
      </c>
      <c r="V39" s="152">
        <f t="shared" si="26"/>
        <v>0</v>
      </c>
      <c r="W39" s="152">
        <f t="shared" si="27"/>
        <v>0</v>
      </c>
      <c r="X39" s="152">
        <f>'5 Venituri si cheltuieli'!X10</f>
        <v>0</v>
      </c>
      <c r="Y39" s="152">
        <f>'5 Venituri si cheltuieli'!Y10</f>
        <v>0</v>
      </c>
      <c r="Z39" s="152">
        <f>'5 Venituri si cheltuieli'!Z10</f>
        <v>0</v>
      </c>
      <c r="AA39" s="152">
        <f>'5 Venituri si cheltuieli'!AA10</f>
        <v>0</v>
      </c>
      <c r="AB39" s="152">
        <f>'5 Venituri si cheltuieli'!AB10</f>
        <v>0</v>
      </c>
      <c r="AC39" s="152">
        <f>'5 Venituri si cheltuieli'!AC10</f>
        <v>0</v>
      </c>
      <c r="AD39" s="152">
        <f>'5 Venituri si cheltuieli'!AD10</f>
        <v>0</v>
      </c>
      <c r="AE39" s="152">
        <f>'5 Venituri si cheltuieli'!AE10</f>
        <v>0</v>
      </c>
      <c r="AF39" s="152">
        <f>'5 Venituri si cheltuieli'!AF10</f>
        <v>0</v>
      </c>
      <c r="AG39" s="152">
        <f>'5 Venituri si cheltuieli'!AG10</f>
        <v>0</v>
      </c>
    </row>
    <row r="40" spans="1:33" x14ac:dyDescent="0.2">
      <c r="A40" s="144" t="s">
        <v>360</v>
      </c>
      <c r="B40" s="99" t="s">
        <v>102</v>
      </c>
      <c r="C40" s="152">
        <f>'5 Venituri si cheltuieli'!C11</f>
        <v>0</v>
      </c>
      <c r="D40" s="168">
        <f>'5 Venituri si cheltuieli'!D11</f>
        <v>0</v>
      </c>
      <c r="E40" s="168">
        <f>'5 Venituri si cheltuieli'!E11</f>
        <v>0</v>
      </c>
      <c r="F40" s="168">
        <f>'5 Venituri si cheltuieli'!F11</f>
        <v>0</v>
      </c>
      <c r="G40" s="168">
        <f>'5 Venituri si cheltuieli'!G11</f>
        <v>0</v>
      </c>
      <c r="H40" s="168">
        <f>'5 Venituri si cheltuieli'!H11</f>
        <v>0</v>
      </c>
      <c r="I40" s="168">
        <f>'5 Venituri si cheltuieli'!I11</f>
        <v>0</v>
      </c>
      <c r="J40" s="168">
        <f>'5 Venituri si cheltuieli'!J11</f>
        <v>0</v>
      </c>
      <c r="K40" s="168">
        <f>'5 Venituri si cheltuieli'!K11</f>
        <v>0</v>
      </c>
      <c r="L40" s="168">
        <f>'5 Venituri si cheltuieli'!L11</f>
        <v>0</v>
      </c>
      <c r="M40" s="168">
        <f>'5 Venituri si cheltuieli'!M11</f>
        <v>0</v>
      </c>
      <c r="N40" s="168">
        <f>'5 Venituri si cheltuieli'!N11</f>
        <v>0</v>
      </c>
      <c r="O40" s="168">
        <f>'5 Venituri si cheltuieli'!O11</f>
        <v>0</v>
      </c>
      <c r="P40" s="168">
        <f>'5 Venituri si cheltuieli'!P11</f>
        <v>0</v>
      </c>
      <c r="Q40" s="168">
        <f>'5 Venituri si cheltuieli'!Q11</f>
        <v>0</v>
      </c>
      <c r="R40" s="168">
        <f>'5 Venituri si cheltuieli'!R11</f>
        <v>0</v>
      </c>
      <c r="S40" s="168">
        <f>'5 Venituri si cheltuieli'!S11</f>
        <v>0</v>
      </c>
      <c r="T40" s="152">
        <f t="shared" si="24"/>
        <v>0</v>
      </c>
      <c r="U40" s="152">
        <f t="shared" si="25"/>
        <v>0</v>
      </c>
      <c r="V40" s="152">
        <f t="shared" si="26"/>
        <v>0</v>
      </c>
      <c r="W40" s="152">
        <f t="shared" si="27"/>
        <v>0</v>
      </c>
      <c r="X40" s="152">
        <f>'5 Venituri si cheltuieli'!X11</f>
        <v>0</v>
      </c>
      <c r="Y40" s="152">
        <f>'5 Venituri si cheltuieli'!Y11</f>
        <v>0</v>
      </c>
      <c r="Z40" s="152">
        <f>'5 Venituri si cheltuieli'!Z11</f>
        <v>0</v>
      </c>
      <c r="AA40" s="152">
        <f>'5 Venituri si cheltuieli'!AA11</f>
        <v>0</v>
      </c>
      <c r="AB40" s="152">
        <f>'5 Venituri si cheltuieli'!AB11</f>
        <v>0</v>
      </c>
      <c r="AC40" s="152">
        <f>'5 Venituri si cheltuieli'!AC11</f>
        <v>0</v>
      </c>
      <c r="AD40" s="152">
        <f>'5 Venituri si cheltuieli'!AD11</f>
        <v>0</v>
      </c>
      <c r="AE40" s="152">
        <f>'5 Venituri si cheltuieli'!AE11</f>
        <v>0</v>
      </c>
      <c r="AF40" s="152">
        <f>'5 Venituri si cheltuieli'!AF11</f>
        <v>0</v>
      </c>
      <c r="AG40" s="152">
        <f>'5 Venituri si cheltuieli'!AG11</f>
        <v>0</v>
      </c>
    </row>
    <row r="41" spans="1:33" x14ac:dyDescent="0.2">
      <c r="A41" s="144" t="s">
        <v>361</v>
      </c>
      <c r="B41" s="99" t="s">
        <v>103</v>
      </c>
      <c r="C41" s="152">
        <f>'5 Venituri si cheltuieli'!C12</f>
        <v>0</v>
      </c>
      <c r="D41" s="168">
        <f>'5 Venituri si cheltuieli'!D12</f>
        <v>0</v>
      </c>
      <c r="E41" s="168">
        <f>'5 Venituri si cheltuieli'!E12</f>
        <v>0</v>
      </c>
      <c r="F41" s="168">
        <f>'5 Venituri si cheltuieli'!F12</f>
        <v>0</v>
      </c>
      <c r="G41" s="168">
        <f>'5 Venituri si cheltuieli'!G12</f>
        <v>0</v>
      </c>
      <c r="H41" s="168">
        <f>'5 Venituri si cheltuieli'!H12</f>
        <v>0</v>
      </c>
      <c r="I41" s="168">
        <f>'5 Venituri si cheltuieli'!I12</f>
        <v>0</v>
      </c>
      <c r="J41" s="168">
        <f>'5 Venituri si cheltuieli'!J12</f>
        <v>0</v>
      </c>
      <c r="K41" s="168">
        <f>'5 Venituri si cheltuieli'!K12</f>
        <v>0</v>
      </c>
      <c r="L41" s="168">
        <f>'5 Venituri si cheltuieli'!L12</f>
        <v>0</v>
      </c>
      <c r="M41" s="168">
        <f>'5 Venituri si cheltuieli'!M12</f>
        <v>0</v>
      </c>
      <c r="N41" s="168">
        <f>'5 Venituri si cheltuieli'!N12</f>
        <v>0</v>
      </c>
      <c r="O41" s="168">
        <f>'5 Venituri si cheltuieli'!O12</f>
        <v>0</v>
      </c>
      <c r="P41" s="168">
        <f>'5 Venituri si cheltuieli'!P12</f>
        <v>0</v>
      </c>
      <c r="Q41" s="168">
        <f>'5 Venituri si cheltuieli'!Q12</f>
        <v>0</v>
      </c>
      <c r="R41" s="168">
        <f>'5 Venituri si cheltuieli'!R12</f>
        <v>0</v>
      </c>
      <c r="S41" s="168">
        <f>'5 Venituri si cheltuieli'!S12</f>
        <v>0</v>
      </c>
      <c r="T41" s="152">
        <f t="shared" si="24"/>
        <v>0</v>
      </c>
      <c r="U41" s="152">
        <f t="shared" si="25"/>
        <v>0</v>
      </c>
      <c r="V41" s="152">
        <f t="shared" si="26"/>
        <v>0</v>
      </c>
      <c r="W41" s="152">
        <f t="shared" si="27"/>
        <v>0</v>
      </c>
      <c r="X41" s="152">
        <f>'5 Venituri si cheltuieli'!X12</f>
        <v>0</v>
      </c>
      <c r="Y41" s="152">
        <f>'5 Venituri si cheltuieli'!Y12</f>
        <v>0</v>
      </c>
      <c r="Z41" s="152">
        <f>'5 Venituri si cheltuieli'!Z12</f>
        <v>0</v>
      </c>
      <c r="AA41" s="152">
        <f>'5 Venituri si cheltuieli'!AA12</f>
        <v>0</v>
      </c>
      <c r="AB41" s="152">
        <f>'5 Venituri si cheltuieli'!AB12</f>
        <v>0</v>
      </c>
      <c r="AC41" s="152">
        <f>'5 Venituri si cheltuieli'!AC12</f>
        <v>0</v>
      </c>
      <c r="AD41" s="152">
        <f>'5 Venituri si cheltuieli'!AD12</f>
        <v>0</v>
      </c>
      <c r="AE41" s="152">
        <f>'5 Venituri si cheltuieli'!AE12</f>
        <v>0</v>
      </c>
      <c r="AF41" s="152">
        <f>'5 Venituri si cheltuieli'!AF12</f>
        <v>0</v>
      </c>
      <c r="AG41" s="152">
        <f>'5 Venituri si cheltuieli'!AG12</f>
        <v>0</v>
      </c>
    </row>
    <row r="42" spans="1:33" x14ac:dyDescent="0.2">
      <c r="A42" s="144" t="s">
        <v>362</v>
      </c>
      <c r="B42" s="99" t="s">
        <v>104</v>
      </c>
      <c r="C42" s="152">
        <f>'5 Venituri si cheltuieli'!C13</f>
        <v>0</v>
      </c>
      <c r="D42" s="168">
        <f>'5 Venituri si cheltuieli'!D13</f>
        <v>0</v>
      </c>
      <c r="E42" s="168">
        <f>'5 Venituri si cheltuieli'!E13</f>
        <v>0</v>
      </c>
      <c r="F42" s="168">
        <f>'5 Venituri si cheltuieli'!F13</f>
        <v>0</v>
      </c>
      <c r="G42" s="168">
        <f>'5 Venituri si cheltuieli'!G13</f>
        <v>0</v>
      </c>
      <c r="H42" s="168">
        <f>'5 Venituri si cheltuieli'!H13</f>
        <v>0</v>
      </c>
      <c r="I42" s="168">
        <f>'5 Venituri si cheltuieli'!I13</f>
        <v>0</v>
      </c>
      <c r="J42" s="168">
        <f>'5 Venituri si cheltuieli'!J13</f>
        <v>0</v>
      </c>
      <c r="K42" s="168">
        <f>'5 Venituri si cheltuieli'!K13</f>
        <v>0</v>
      </c>
      <c r="L42" s="168">
        <f>'5 Venituri si cheltuieli'!L13</f>
        <v>0</v>
      </c>
      <c r="M42" s="168">
        <f>'5 Venituri si cheltuieli'!M13</f>
        <v>0</v>
      </c>
      <c r="N42" s="168">
        <f>'5 Venituri si cheltuieli'!N13</f>
        <v>0</v>
      </c>
      <c r="O42" s="168">
        <f>'5 Venituri si cheltuieli'!O13</f>
        <v>0</v>
      </c>
      <c r="P42" s="168">
        <f>'5 Venituri si cheltuieli'!P13</f>
        <v>0</v>
      </c>
      <c r="Q42" s="168">
        <f>'5 Venituri si cheltuieli'!Q13</f>
        <v>0</v>
      </c>
      <c r="R42" s="168">
        <f>'5 Venituri si cheltuieli'!R13</f>
        <v>0</v>
      </c>
      <c r="S42" s="168">
        <f>'5 Venituri si cheltuieli'!S13</f>
        <v>0</v>
      </c>
      <c r="T42" s="152">
        <f t="shared" si="24"/>
        <v>0</v>
      </c>
      <c r="U42" s="152">
        <f t="shared" si="25"/>
        <v>0</v>
      </c>
      <c r="V42" s="152">
        <f t="shared" si="26"/>
        <v>0</v>
      </c>
      <c r="W42" s="152">
        <f t="shared" si="27"/>
        <v>0</v>
      </c>
      <c r="X42" s="152">
        <f>'5 Venituri si cheltuieli'!X13</f>
        <v>0</v>
      </c>
      <c r="Y42" s="152">
        <f>'5 Venituri si cheltuieli'!Y13</f>
        <v>0</v>
      </c>
      <c r="Z42" s="152">
        <f>'5 Venituri si cheltuieli'!Z13</f>
        <v>0</v>
      </c>
      <c r="AA42" s="152">
        <f>'5 Venituri si cheltuieli'!AA13</f>
        <v>0</v>
      </c>
      <c r="AB42" s="152">
        <f>'5 Venituri si cheltuieli'!AB13</f>
        <v>0</v>
      </c>
      <c r="AC42" s="152">
        <f>'5 Venituri si cheltuieli'!AC13</f>
        <v>0</v>
      </c>
      <c r="AD42" s="152">
        <f>'5 Venituri si cheltuieli'!AD13</f>
        <v>0</v>
      </c>
      <c r="AE42" s="152">
        <f>'5 Venituri si cheltuieli'!AE13</f>
        <v>0</v>
      </c>
      <c r="AF42" s="152">
        <f>'5 Venituri si cheltuieli'!AF13</f>
        <v>0</v>
      </c>
      <c r="AG42" s="152">
        <f>'5 Venituri si cheltuieli'!AG13</f>
        <v>0</v>
      </c>
    </row>
    <row r="43" spans="1:33" x14ac:dyDescent="0.2">
      <c r="A43" s="144" t="s">
        <v>363</v>
      </c>
      <c r="B43" s="99" t="s">
        <v>105</v>
      </c>
      <c r="C43" s="152">
        <f>'5 Venituri si cheltuieli'!C14</f>
        <v>0</v>
      </c>
      <c r="D43" s="168">
        <f>'5 Venituri si cheltuieli'!D14</f>
        <v>0</v>
      </c>
      <c r="E43" s="168">
        <f>'5 Venituri si cheltuieli'!E14</f>
        <v>0</v>
      </c>
      <c r="F43" s="168">
        <f>'5 Venituri si cheltuieli'!F14</f>
        <v>0</v>
      </c>
      <c r="G43" s="168">
        <f>'5 Venituri si cheltuieli'!G14</f>
        <v>0</v>
      </c>
      <c r="H43" s="168">
        <f>'5 Venituri si cheltuieli'!H14</f>
        <v>0</v>
      </c>
      <c r="I43" s="168">
        <f>'5 Venituri si cheltuieli'!I14</f>
        <v>0</v>
      </c>
      <c r="J43" s="168">
        <f>'5 Venituri si cheltuieli'!J14</f>
        <v>0</v>
      </c>
      <c r="K43" s="168">
        <f>'5 Venituri si cheltuieli'!K14</f>
        <v>0</v>
      </c>
      <c r="L43" s="168">
        <f>'5 Venituri si cheltuieli'!L14</f>
        <v>0</v>
      </c>
      <c r="M43" s="168">
        <f>'5 Venituri si cheltuieli'!M14</f>
        <v>0</v>
      </c>
      <c r="N43" s="168">
        <f>'5 Venituri si cheltuieli'!N14</f>
        <v>0</v>
      </c>
      <c r="O43" s="168">
        <f>'5 Venituri si cheltuieli'!O14</f>
        <v>0</v>
      </c>
      <c r="P43" s="168">
        <f>'5 Venituri si cheltuieli'!P14</f>
        <v>0</v>
      </c>
      <c r="Q43" s="168">
        <f>'5 Venituri si cheltuieli'!Q14</f>
        <v>0</v>
      </c>
      <c r="R43" s="168">
        <f>'5 Venituri si cheltuieli'!R14</f>
        <v>0</v>
      </c>
      <c r="S43" s="168">
        <f>'5 Venituri si cheltuieli'!S14</f>
        <v>0</v>
      </c>
      <c r="T43" s="152">
        <f t="shared" si="24"/>
        <v>0</v>
      </c>
      <c r="U43" s="152">
        <f t="shared" si="25"/>
        <v>0</v>
      </c>
      <c r="V43" s="152">
        <f t="shared" si="26"/>
        <v>0</v>
      </c>
      <c r="W43" s="152">
        <f t="shared" si="27"/>
        <v>0</v>
      </c>
      <c r="X43" s="152">
        <f>'5 Venituri si cheltuieli'!X14</f>
        <v>0</v>
      </c>
      <c r="Y43" s="152">
        <f>'5 Venituri si cheltuieli'!Y14</f>
        <v>0</v>
      </c>
      <c r="Z43" s="152">
        <f>'5 Venituri si cheltuieli'!Z14</f>
        <v>0</v>
      </c>
      <c r="AA43" s="152">
        <f>'5 Venituri si cheltuieli'!AA14</f>
        <v>0</v>
      </c>
      <c r="AB43" s="152">
        <f>'5 Venituri si cheltuieli'!AB14</f>
        <v>0</v>
      </c>
      <c r="AC43" s="152">
        <f>'5 Venituri si cheltuieli'!AC14</f>
        <v>0</v>
      </c>
      <c r="AD43" s="152">
        <f>'5 Venituri si cheltuieli'!AD14</f>
        <v>0</v>
      </c>
      <c r="AE43" s="152">
        <f>'5 Venituri si cheltuieli'!AE14</f>
        <v>0</v>
      </c>
      <c r="AF43" s="152">
        <f>'5 Venituri si cheltuieli'!AF14</f>
        <v>0</v>
      </c>
      <c r="AG43" s="152">
        <f>'5 Venituri si cheltuieli'!AG14</f>
        <v>0</v>
      </c>
    </row>
    <row r="44" spans="1:33" x14ac:dyDescent="0.2">
      <c r="A44" s="144" t="s">
        <v>364</v>
      </c>
      <c r="B44" s="99" t="s">
        <v>106</v>
      </c>
      <c r="C44" s="152">
        <f>'5 Venituri si cheltuieli'!C15</f>
        <v>0</v>
      </c>
      <c r="D44" s="168">
        <f>'5 Venituri si cheltuieli'!D15</f>
        <v>0</v>
      </c>
      <c r="E44" s="168">
        <f>'5 Venituri si cheltuieli'!E15</f>
        <v>0</v>
      </c>
      <c r="F44" s="168">
        <f>'5 Venituri si cheltuieli'!F15</f>
        <v>0</v>
      </c>
      <c r="G44" s="168">
        <f>'5 Venituri si cheltuieli'!G15</f>
        <v>0</v>
      </c>
      <c r="H44" s="168">
        <f>'5 Venituri si cheltuieli'!H15</f>
        <v>0</v>
      </c>
      <c r="I44" s="168">
        <f>'5 Venituri si cheltuieli'!I15</f>
        <v>0</v>
      </c>
      <c r="J44" s="168">
        <f>'5 Venituri si cheltuieli'!J15</f>
        <v>0</v>
      </c>
      <c r="K44" s="168">
        <f>'5 Venituri si cheltuieli'!K15</f>
        <v>0</v>
      </c>
      <c r="L44" s="168">
        <f>'5 Venituri si cheltuieli'!L15</f>
        <v>0</v>
      </c>
      <c r="M44" s="168">
        <f>'5 Venituri si cheltuieli'!M15</f>
        <v>0</v>
      </c>
      <c r="N44" s="168">
        <f>'5 Venituri si cheltuieli'!N15</f>
        <v>0</v>
      </c>
      <c r="O44" s="168">
        <f>'5 Venituri si cheltuieli'!O15</f>
        <v>0</v>
      </c>
      <c r="P44" s="168">
        <f>'5 Venituri si cheltuieli'!P15</f>
        <v>0</v>
      </c>
      <c r="Q44" s="168">
        <f>'5 Venituri si cheltuieli'!Q15</f>
        <v>0</v>
      </c>
      <c r="R44" s="168">
        <f>'5 Venituri si cheltuieli'!R15</f>
        <v>0</v>
      </c>
      <c r="S44" s="168">
        <f>'5 Venituri si cheltuieli'!S15</f>
        <v>0</v>
      </c>
      <c r="T44" s="152">
        <f t="shared" si="24"/>
        <v>0</v>
      </c>
      <c r="U44" s="152">
        <f t="shared" si="25"/>
        <v>0</v>
      </c>
      <c r="V44" s="152">
        <f t="shared" si="26"/>
        <v>0</v>
      </c>
      <c r="W44" s="152">
        <f t="shared" si="27"/>
        <v>0</v>
      </c>
      <c r="X44" s="152">
        <f>'5 Venituri si cheltuieli'!X15</f>
        <v>0</v>
      </c>
      <c r="Y44" s="152">
        <f>'5 Venituri si cheltuieli'!Y15</f>
        <v>0</v>
      </c>
      <c r="Z44" s="152">
        <f>'5 Venituri si cheltuieli'!Z15</f>
        <v>0</v>
      </c>
      <c r="AA44" s="152">
        <f>'5 Venituri si cheltuieli'!AA15</f>
        <v>0</v>
      </c>
      <c r="AB44" s="152">
        <f>'5 Venituri si cheltuieli'!AB15</f>
        <v>0</v>
      </c>
      <c r="AC44" s="152">
        <f>'5 Venituri si cheltuieli'!AC15</f>
        <v>0</v>
      </c>
      <c r="AD44" s="152">
        <f>'5 Venituri si cheltuieli'!AD15</f>
        <v>0</v>
      </c>
      <c r="AE44" s="152">
        <f>'5 Venituri si cheltuieli'!AE15</f>
        <v>0</v>
      </c>
      <c r="AF44" s="152">
        <f>'5 Venituri si cheltuieli'!AF15</f>
        <v>0</v>
      </c>
      <c r="AG44" s="152">
        <f>'5 Venituri si cheltuieli'!AG15</f>
        <v>0</v>
      </c>
    </row>
    <row r="45" spans="1:33" x14ac:dyDescent="0.2">
      <c r="A45" s="144" t="s">
        <v>365</v>
      </c>
      <c r="B45" s="99" t="s">
        <v>6</v>
      </c>
      <c r="C45" s="152">
        <f>'5 Venituri si cheltuieli'!C16</f>
        <v>0</v>
      </c>
      <c r="D45" s="168">
        <f>'5 Venituri si cheltuieli'!D16</f>
        <v>0</v>
      </c>
      <c r="E45" s="168">
        <f>'5 Venituri si cheltuieli'!E16</f>
        <v>0</v>
      </c>
      <c r="F45" s="168">
        <f>'5 Venituri si cheltuieli'!F16</f>
        <v>0</v>
      </c>
      <c r="G45" s="168">
        <f>'5 Venituri si cheltuieli'!G16</f>
        <v>0</v>
      </c>
      <c r="H45" s="168">
        <f>'5 Venituri si cheltuieli'!H16</f>
        <v>0</v>
      </c>
      <c r="I45" s="168">
        <f>'5 Venituri si cheltuieli'!I16</f>
        <v>0</v>
      </c>
      <c r="J45" s="168">
        <f>'5 Venituri si cheltuieli'!J16</f>
        <v>0</v>
      </c>
      <c r="K45" s="168">
        <f>'5 Venituri si cheltuieli'!K16</f>
        <v>0</v>
      </c>
      <c r="L45" s="168">
        <f>'5 Venituri si cheltuieli'!L16</f>
        <v>0</v>
      </c>
      <c r="M45" s="168">
        <f>'5 Venituri si cheltuieli'!M16</f>
        <v>0</v>
      </c>
      <c r="N45" s="168">
        <f>'5 Venituri si cheltuieli'!N16</f>
        <v>0</v>
      </c>
      <c r="O45" s="168">
        <f>'5 Venituri si cheltuieli'!O16</f>
        <v>0</v>
      </c>
      <c r="P45" s="168">
        <f>'5 Venituri si cheltuieli'!P16</f>
        <v>0</v>
      </c>
      <c r="Q45" s="168">
        <f>'5 Venituri si cheltuieli'!Q16</f>
        <v>0</v>
      </c>
      <c r="R45" s="168">
        <f>'5 Venituri si cheltuieli'!R16</f>
        <v>0</v>
      </c>
      <c r="S45" s="168">
        <f>'5 Venituri si cheltuieli'!S16</f>
        <v>0</v>
      </c>
      <c r="T45" s="152">
        <f t="shared" si="24"/>
        <v>0</v>
      </c>
      <c r="U45" s="152">
        <f t="shared" si="25"/>
        <v>0</v>
      </c>
      <c r="V45" s="152">
        <f t="shared" si="26"/>
        <v>0</v>
      </c>
      <c r="W45" s="152">
        <f t="shared" si="27"/>
        <v>0</v>
      </c>
      <c r="X45" s="152">
        <f>'5 Venituri si cheltuieli'!X16</f>
        <v>0</v>
      </c>
      <c r="Y45" s="152">
        <f>'5 Venituri si cheltuieli'!Y16</f>
        <v>0</v>
      </c>
      <c r="Z45" s="152">
        <f>'5 Venituri si cheltuieli'!Z16</f>
        <v>0</v>
      </c>
      <c r="AA45" s="152">
        <f>'5 Venituri si cheltuieli'!AA16</f>
        <v>0</v>
      </c>
      <c r="AB45" s="152">
        <f>'5 Venituri si cheltuieli'!AB16</f>
        <v>0</v>
      </c>
      <c r="AC45" s="152">
        <f>'5 Venituri si cheltuieli'!AC16</f>
        <v>0</v>
      </c>
      <c r="AD45" s="152">
        <f>'5 Venituri si cheltuieli'!AD16</f>
        <v>0</v>
      </c>
      <c r="AE45" s="152">
        <f>'5 Venituri si cheltuieli'!AE16</f>
        <v>0</v>
      </c>
      <c r="AF45" s="152">
        <f>'5 Venituri si cheltuieli'!AF16</f>
        <v>0</v>
      </c>
      <c r="AG45" s="152">
        <f>'5 Venituri si cheltuieli'!AG16</f>
        <v>0</v>
      </c>
    </row>
    <row r="46" spans="1:33" x14ac:dyDescent="0.2">
      <c r="A46" s="144" t="s">
        <v>366</v>
      </c>
      <c r="B46" s="166" t="s">
        <v>367</v>
      </c>
      <c r="C46" s="158">
        <f>SUM(C47:C50)</f>
        <v>0</v>
      </c>
      <c r="D46" s="167">
        <f t="shared" ref="D46:AG46" si="29">SUM(D47:D50)</f>
        <v>0</v>
      </c>
      <c r="E46" s="167">
        <f t="shared" si="29"/>
        <v>0</v>
      </c>
      <c r="F46" s="167">
        <f t="shared" si="29"/>
        <v>0</v>
      </c>
      <c r="G46" s="167">
        <f t="shared" si="29"/>
        <v>0</v>
      </c>
      <c r="H46" s="167">
        <f t="shared" si="29"/>
        <v>0</v>
      </c>
      <c r="I46" s="167">
        <f t="shared" si="29"/>
        <v>0</v>
      </c>
      <c r="J46" s="167">
        <f t="shared" si="29"/>
        <v>0</v>
      </c>
      <c r="K46" s="167">
        <f t="shared" si="29"/>
        <v>0</v>
      </c>
      <c r="L46" s="167">
        <f t="shared" si="29"/>
        <v>0</v>
      </c>
      <c r="M46" s="167">
        <f t="shared" si="29"/>
        <v>0</v>
      </c>
      <c r="N46" s="167">
        <f t="shared" si="29"/>
        <v>0</v>
      </c>
      <c r="O46" s="167">
        <f t="shared" si="29"/>
        <v>0</v>
      </c>
      <c r="P46" s="167">
        <f t="shared" si="29"/>
        <v>0</v>
      </c>
      <c r="Q46" s="167">
        <f t="shared" si="29"/>
        <v>0</v>
      </c>
      <c r="R46" s="167">
        <f t="shared" si="29"/>
        <v>0</v>
      </c>
      <c r="S46" s="167">
        <f t="shared" si="29"/>
        <v>0</v>
      </c>
      <c r="T46" s="152">
        <f t="shared" si="24"/>
        <v>0</v>
      </c>
      <c r="U46" s="152">
        <f t="shared" si="25"/>
        <v>0</v>
      </c>
      <c r="V46" s="152">
        <f t="shared" si="26"/>
        <v>0</v>
      </c>
      <c r="W46" s="152">
        <f t="shared" si="27"/>
        <v>0</v>
      </c>
      <c r="X46" s="158">
        <f t="shared" si="29"/>
        <v>0</v>
      </c>
      <c r="Y46" s="158">
        <f t="shared" si="29"/>
        <v>0</v>
      </c>
      <c r="Z46" s="158">
        <f t="shared" si="29"/>
        <v>0</v>
      </c>
      <c r="AA46" s="158">
        <f t="shared" si="29"/>
        <v>0</v>
      </c>
      <c r="AB46" s="158">
        <f t="shared" si="29"/>
        <v>0</v>
      </c>
      <c r="AC46" s="158">
        <f t="shared" si="29"/>
        <v>0</v>
      </c>
      <c r="AD46" s="158">
        <f t="shared" si="29"/>
        <v>0</v>
      </c>
      <c r="AE46" s="158">
        <f t="shared" si="29"/>
        <v>0</v>
      </c>
      <c r="AF46" s="158">
        <f t="shared" si="29"/>
        <v>0</v>
      </c>
      <c r="AG46" s="158">
        <f t="shared" si="29"/>
        <v>0</v>
      </c>
    </row>
    <row r="47" spans="1:33" x14ac:dyDescent="0.2">
      <c r="A47" s="144" t="s">
        <v>368</v>
      </c>
      <c r="B47" s="81" t="s">
        <v>275</v>
      </c>
      <c r="C47" s="152">
        <f>'5 Venituri si cheltuieli'!C18</f>
        <v>0</v>
      </c>
      <c r="D47" s="168">
        <f>'5 Venituri si cheltuieli'!D18</f>
        <v>0</v>
      </c>
      <c r="E47" s="168">
        <f>'5 Venituri si cheltuieli'!E18</f>
        <v>0</v>
      </c>
      <c r="F47" s="168">
        <f>'5 Venituri si cheltuieli'!F18</f>
        <v>0</v>
      </c>
      <c r="G47" s="168">
        <f>'5 Venituri si cheltuieli'!G18</f>
        <v>0</v>
      </c>
      <c r="H47" s="168">
        <f>'5 Venituri si cheltuieli'!H18</f>
        <v>0</v>
      </c>
      <c r="I47" s="168">
        <f>'5 Venituri si cheltuieli'!I18</f>
        <v>0</v>
      </c>
      <c r="J47" s="168">
        <f>'5 Venituri si cheltuieli'!J18</f>
        <v>0</v>
      </c>
      <c r="K47" s="168">
        <f>'5 Venituri si cheltuieli'!K18</f>
        <v>0</v>
      </c>
      <c r="L47" s="168">
        <f>'5 Venituri si cheltuieli'!L18</f>
        <v>0</v>
      </c>
      <c r="M47" s="168">
        <f>'5 Venituri si cheltuieli'!M18</f>
        <v>0</v>
      </c>
      <c r="N47" s="168">
        <f>'5 Venituri si cheltuieli'!N18</f>
        <v>0</v>
      </c>
      <c r="O47" s="168">
        <f>'5 Venituri si cheltuieli'!O18</f>
        <v>0</v>
      </c>
      <c r="P47" s="168">
        <f>'5 Venituri si cheltuieli'!P18</f>
        <v>0</v>
      </c>
      <c r="Q47" s="168">
        <f>'5 Venituri si cheltuieli'!Q18</f>
        <v>0</v>
      </c>
      <c r="R47" s="168">
        <f>'5 Venituri si cheltuieli'!R18</f>
        <v>0</v>
      </c>
      <c r="S47" s="168">
        <f>'5 Venituri si cheltuieli'!S18</f>
        <v>0</v>
      </c>
      <c r="T47" s="152">
        <f t="shared" si="24"/>
        <v>0</v>
      </c>
      <c r="U47" s="152">
        <f t="shared" si="25"/>
        <v>0</v>
      </c>
      <c r="V47" s="152">
        <f t="shared" si="26"/>
        <v>0</v>
      </c>
      <c r="W47" s="152">
        <f t="shared" si="27"/>
        <v>0</v>
      </c>
      <c r="X47" s="152">
        <f>'5 Venituri si cheltuieli'!X18</f>
        <v>0</v>
      </c>
      <c r="Y47" s="152">
        <f>'5 Venituri si cheltuieli'!Y18</f>
        <v>0</v>
      </c>
      <c r="Z47" s="152">
        <f>'5 Venituri si cheltuieli'!Z18</f>
        <v>0</v>
      </c>
      <c r="AA47" s="152">
        <f>'5 Venituri si cheltuieli'!AA18</f>
        <v>0</v>
      </c>
      <c r="AB47" s="152">
        <f>'5 Venituri si cheltuieli'!AB18</f>
        <v>0</v>
      </c>
      <c r="AC47" s="152">
        <f>'5 Venituri si cheltuieli'!AC18</f>
        <v>0</v>
      </c>
      <c r="AD47" s="152">
        <f>'5 Venituri si cheltuieli'!AD18</f>
        <v>0</v>
      </c>
      <c r="AE47" s="152">
        <f>'5 Venituri si cheltuieli'!AE18</f>
        <v>0</v>
      </c>
      <c r="AF47" s="152">
        <f>'5 Venituri si cheltuieli'!AF18</f>
        <v>0</v>
      </c>
      <c r="AG47" s="152">
        <f>'5 Venituri si cheltuieli'!AG18</f>
        <v>0</v>
      </c>
    </row>
    <row r="48" spans="1:33" x14ac:dyDescent="0.2">
      <c r="A48" s="144" t="s">
        <v>369</v>
      </c>
      <c r="B48" s="81" t="s">
        <v>276</v>
      </c>
      <c r="C48" s="152">
        <f>'5 Venituri si cheltuieli'!C19</f>
        <v>0</v>
      </c>
      <c r="D48" s="168">
        <f>'5 Venituri si cheltuieli'!D19</f>
        <v>0</v>
      </c>
      <c r="E48" s="168">
        <f>'5 Venituri si cheltuieli'!E19</f>
        <v>0</v>
      </c>
      <c r="F48" s="168">
        <f>'5 Venituri si cheltuieli'!F19</f>
        <v>0</v>
      </c>
      <c r="G48" s="168">
        <f>'5 Venituri si cheltuieli'!G19</f>
        <v>0</v>
      </c>
      <c r="H48" s="168">
        <f>'5 Venituri si cheltuieli'!H19</f>
        <v>0</v>
      </c>
      <c r="I48" s="168">
        <f>'5 Venituri si cheltuieli'!I19</f>
        <v>0</v>
      </c>
      <c r="J48" s="168">
        <f>'5 Venituri si cheltuieli'!J19</f>
        <v>0</v>
      </c>
      <c r="K48" s="168">
        <f>'5 Venituri si cheltuieli'!K19</f>
        <v>0</v>
      </c>
      <c r="L48" s="168">
        <f>'5 Venituri si cheltuieli'!L19</f>
        <v>0</v>
      </c>
      <c r="M48" s="168">
        <f>'5 Venituri si cheltuieli'!M19</f>
        <v>0</v>
      </c>
      <c r="N48" s="168">
        <f>'5 Venituri si cheltuieli'!N19</f>
        <v>0</v>
      </c>
      <c r="O48" s="168">
        <f>'5 Venituri si cheltuieli'!O19</f>
        <v>0</v>
      </c>
      <c r="P48" s="168">
        <f>'5 Venituri si cheltuieli'!P19</f>
        <v>0</v>
      </c>
      <c r="Q48" s="168">
        <f>'5 Venituri si cheltuieli'!Q19</f>
        <v>0</v>
      </c>
      <c r="R48" s="168">
        <f>'5 Venituri si cheltuieli'!R19</f>
        <v>0</v>
      </c>
      <c r="S48" s="168">
        <f>'5 Venituri si cheltuieli'!S19</f>
        <v>0</v>
      </c>
      <c r="T48" s="152">
        <f t="shared" si="24"/>
        <v>0</v>
      </c>
      <c r="U48" s="152">
        <f t="shared" si="25"/>
        <v>0</v>
      </c>
      <c r="V48" s="152">
        <f t="shared" si="26"/>
        <v>0</v>
      </c>
      <c r="W48" s="152">
        <f t="shared" si="27"/>
        <v>0</v>
      </c>
      <c r="X48" s="152">
        <f>'5 Venituri si cheltuieli'!X19</f>
        <v>0</v>
      </c>
      <c r="Y48" s="152">
        <f>'5 Venituri si cheltuieli'!Y19</f>
        <v>0</v>
      </c>
      <c r="Z48" s="152">
        <f>'5 Venituri si cheltuieli'!Z19</f>
        <v>0</v>
      </c>
      <c r="AA48" s="152">
        <f>'5 Venituri si cheltuieli'!AA19</f>
        <v>0</v>
      </c>
      <c r="AB48" s="152">
        <f>'5 Venituri si cheltuieli'!AB19</f>
        <v>0</v>
      </c>
      <c r="AC48" s="152">
        <f>'5 Venituri si cheltuieli'!AC19</f>
        <v>0</v>
      </c>
      <c r="AD48" s="152">
        <f>'5 Venituri si cheltuieli'!AD19</f>
        <v>0</v>
      </c>
      <c r="AE48" s="152">
        <f>'5 Venituri si cheltuieli'!AE19</f>
        <v>0</v>
      </c>
      <c r="AF48" s="152">
        <f>'5 Venituri si cheltuieli'!AF19</f>
        <v>0</v>
      </c>
      <c r="AG48" s="152">
        <f>'5 Venituri si cheltuieli'!AG19</f>
        <v>0</v>
      </c>
    </row>
    <row r="49" spans="1:33" x14ac:dyDescent="0.2">
      <c r="A49" s="144" t="s">
        <v>370</v>
      </c>
      <c r="B49" s="81" t="s">
        <v>277</v>
      </c>
      <c r="C49" s="152">
        <f>'5 Venituri si cheltuieli'!C20</f>
        <v>0</v>
      </c>
      <c r="D49" s="168">
        <f>'5 Venituri si cheltuieli'!D20</f>
        <v>0</v>
      </c>
      <c r="E49" s="168">
        <f>'5 Venituri si cheltuieli'!E20</f>
        <v>0</v>
      </c>
      <c r="F49" s="168">
        <f>'5 Venituri si cheltuieli'!F20</f>
        <v>0</v>
      </c>
      <c r="G49" s="168">
        <f>'5 Venituri si cheltuieli'!G20</f>
        <v>0</v>
      </c>
      <c r="H49" s="168">
        <f>'5 Venituri si cheltuieli'!H20</f>
        <v>0</v>
      </c>
      <c r="I49" s="168">
        <f>'5 Venituri si cheltuieli'!I20</f>
        <v>0</v>
      </c>
      <c r="J49" s="168">
        <f>'5 Venituri si cheltuieli'!J20</f>
        <v>0</v>
      </c>
      <c r="K49" s="168">
        <f>'5 Venituri si cheltuieli'!K20</f>
        <v>0</v>
      </c>
      <c r="L49" s="168">
        <f>'5 Venituri si cheltuieli'!L20</f>
        <v>0</v>
      </c>
      <c r="M49" s="168">
        <f>'5 Venituri si cheltuieli'!M20</f>
        <v>0</v>
      </c>
      <c r="N49" s="168">
        <f>'5 Venituri si cheltuieli'!N20</f>
        <v>0</v>
      </c>
      <c r="O49" s="168">
        <f>'5 Venituri si cheltuieli'!O20</f>
        <v>0</v>
      </c>
      <c r="P49" s="168">
        <f>'5 Venituri si cheltuieli'!P20</f>
        <v>0</v>
      </c>
      <c r="Q49" s="168">
        <f>'5 Venituri si cheltuieli'!Q20</f>
        <v>0</v>
      </c>
      <c r="R49" s="168">
        <f>'5 Venituri si cheltuieli'!R20</f>
        <v>0</v>
      </c>
      <c r="S49" s="168">
        <f>'5 Venituri si cheltuieli'!S20</f>
        <v>0</v>
      </c>
      <c r="T49" s="152">
        <f t="shared" si="24"/>
        <v>0</v>
      </c>
      <c r="U49" s="152">
        <f t="shared" si="25"/>
        <v>0</v>
      </c>
      <c r="V49" s="152">
        <f t="shared" si="26"/>
        <v>0</v>
      </c>
      <c r="W49" s="152">
        <f t="shared" si="27"/>
        <v>0</v>
      </c>
      <c r="X49" s="152">
        <f>'5 Venituri si cheltuieli'!X20</f>
        <v>0</v>
      </c>
      <c r="Y49" s="152">
        <f>'5 Venituri si cheltuieli'!Y20</f>
        <v>0</v>
      </c>
      <c r="Z49" s="152">
        <f>'5 Venituri si cheltuieli'!Z20</f>
        <v>0</v>
      </c>
      <c r="AA49" s="152">
        <f>'5 Venituri si cheltuieli'!AA20</f>
        <v>0</v>
      </c>
      <c r="AB49" s="152">
        <f>'5 Venituri si cheltuieli'!AB20</f>
        <v>0</v>
      </c>
      <c r="AC49" s="152">
        <f>'5 Venituri si cheltuieli'!AC20</f>
        <v>0</v>
      </c>
      <c r="AD49" s="152">
        <f>'5 Venituri si cheltuieli'!AD20</f>
        <v>0</v>
      </c>
      <c r="AE49" s="152">
        <f>'5 Venituri si cheltuieli'!AE20</f>
        <v>0</v>
      </c>
      <c r="AF49" s="152">
        <f>'5 Venituri si cheltuieli'!AF20</f>
        <v>0</v>
      </c>
      <c r="AG49" s="152">
        <f>'5 Venituri si cheltuieli'!AG20</f>
        <v>0</v>
      </c>
    </row>
    <row r="50" spans="1:33" x14ac:dyDescent="0.2">
      <c r="A50" s="144" t="s">
        <v>371</v>
      </c>
      <c r="B50" s="81" t="s">
        <v>372</v>
      </c>
      <c r="C50" s="152">
        <f>'5 Venituri si cheltuieli'!C21</f>
        <v>0</v>
      </c>
      <c r="D50" s="168">
        <f>'5 Venituri si cheltuieli'!D21</f>
        <v>0</v>
      </c>
      <c r="E50" s="168">
        <f>'5 Venituri si cheltuieli'!E21</f>
        <v>0</v>
      </c>
      <c r="F50" s="168">
        <f>'5 Venituri si cheltuieli'!F21</f>
        <v>0</v>
      </c>
      <c r="G50" s="168">
        <f>'5 Venituri si cheltuieli'!G21</f>
        <v>0</v>
      </c>
      <c r="H50" s="168">
        <f>'5 Venituri si cheltuieli'!H21</f>
        <v>0</v>
      </c>
      <c r="I50" s="168">
        <f>'5 Venituri si cheltuieli'!I21</f>
        <v>0</v>
      </c>
      <c r="J50" s="168">
        <f>'5 Venituri si cheltuieli'!J21</f>
        <v>0</v>
      </c>
      <c r="K50" s="168">
        <f>'5 Venituri si cheltuieli'!K21</f>
        <v>0</v>
      </c>
      <c r="L50" s="168">
        <f>'5 Venituri si cheltuieli'!L21</f>
        <v>0</v>
      </c>
      <c r="M50" s="168">
        <f>'5 Venituri si cheltuieli'!M21</f>
        <v>0</v>
      </c>
      <c r="N50" s="168">
        <f>'5 Venituri si cheltuieli'!N21</f>
        <v>0</v>
      </c>
      <c r="O50" s="168">
        <f>'5 Venituri si cheltuieli'!O21</f>
        <v>0</v>
      </c>
      <c r="P50" s="168">
        <f>'5 Venituri si cheltuieli'!P21</f>
        <v>0</v>
      </c>
      <c r="Q50" s="168">
        <f>'5 Venituri si cheltuieli'!Q21</f>
        <v>0</v>
      </c>
      <c r="R50" s="168">
        <f>'5 Venituri si cheltuieli'!R21</f>
        <v>0</v>
      </c>
      <c r="S50" s="168">
        <f>'5 Venituri si cheltuieli'!S21</f>
        <v>0</v>
      </c>
      <c r="T50" s="152">
        <f t="shared" si="24"/>
        <v>0</v>
      </c>
      <c r="U50" s="152">
        <f t="shared" si="25"/>
        <v>0</v>
      </c>
      <c r="V50" s="152">
        <f t="shared" si="26"/>
        <v>0</v>
      </c>
      <c r="W50" s="152">
        <f t="shared" si="27"/>
        <v>0</v>
      </c>
      <c r="X50" s="152">
        <f>'5 Venituri si cheltuieli'!X21</f>
        <v>0</v>
      </c>
      <c r="Y50" s="152">
        <f>'5 Venituri si cheltuieli'!Y21</f>
        <v>0</v>
      </c>
      <c r="Z50" s="152">
        <f>'5 Venituri si cheltuieli'!Z21</f>
        <v>0</v>
      </c>
      <c r="AA50" s="152">
        <f>'5 Venituri si cheltuieli'!AA21</f>
        <v>0</v>
      </c>
      <c r="AB50" s="152">
        <f>'5 Venituri si cheltuieli'!AB21</f>
        <v>0</v>
      </c>
      <c r="AC50" s="152">
        <f>'5 Venituri si cheltuieli'!AC21</f>
        <v>0</v>
      </c>
      <c r="AD50" s="152">
        <f>'5 Venituri si cheltuieli'!AD21</f>
        <v>0</v>
      </c>
      <c r="AE50" s="152">
        <f>'5 Venituri si cheltuieli'!AE21</f>
        <v>0</v>
      </c>
      <c r="AF50" s="152">
        <f>'5 Venituri si cheltuieli'!AF21</f>
        <v>0</v>
      </c>
      <c r="AG50" s="152">
        <f>'5 Venituri si cheltuieli'!AG21</f>
        <v>0</v>
      </c>
    </row>
    <row r="51" spans="1:33" s="170" customFormat="1" x14ac:dyDescent="0.2">
      <c r="A51" s="144" t="s">
        <v>373</v>
      </c>
      <c r="B51" s="169" t="s">
        <v>280</v>
      </c>
      <c r="C51" s="158">
        <f>'5 Venituri si cheltuieli'!C23</f>
        <v>0</v>
      </c>
      <c r="D51" s="167">
        <f>'5 Venituri si cheltuieli'!D23</f>
        <v>0</v>
      </c>
      <c r="E51" s="167">
        <f>'5 Venituri si cheltuieli'!E23</f>
        <v>0</v>
      </c>
      <c r="F51" s="167">
        <f>'5 Venituri si cheltuieli'!F23</f>
        <v>0</v>
      </c>
      <c r="G51" s="167">
        <f>'5 Venituri si cheltuieli'!G23</f>
        <v>0</v>
      </c>
      <c r="H51" s="167">
        <f>'5 Venituri si cheltuieli'!H23</f>
        <v>0</v>
      </c>
      <c r="I51" s="167">
        <f>'5 Venituri si cheltuieli'!I23</f>
        <v>0</v>
      </c>
      <c r="J51" s="167">
        <f>'5 Venituri si cheltuieli'!J23</f>
        <v>0</v>
      </c>
      <c r="K51" s="167">
        <f>'5 Venituri si cheltuieli'!K23</f>
        <v>0</v>
      </c>
      <c r="L51" s="167">
        <f>'5 Venituri si cheltuieli'!L23</f>
        <v>0</v>
      </c>
      <c r="M51" s="167">
        <f>'5 Venituri si cheltuieli'!M23</f>
        <v>0</v>
      </c>
      <c r="N51" s="167">
        <f>'5 Venituri si cheltuieli'!N23</f>
        <v>0</v>
      </c>
      <c r="O51" s="167">
        <f>'5 Venituri si cheltuieli'!O23</f>
        <v>0</v>
      </c>
      <c r="P51" s="167">
        <f>'5 Venituri si cheltuieli'!P23</f>
        <v>0</v>
      </c>
      <c r="Q51" s="167">
        <f>'5 Venituri si cheltuieli'!Q23</f>
        <v>0</v>
      </c>
      <c r="R51" s="167">
        <f>'5 Venituri si cheltuieli'!R23</f>
        <v>0</v>
      </c>
      <c r="S51" s="167">
        <f>'5 Venituri si cheltuieli'!S23</f>
        <v>0</v>
      </c>
      <c r="T51" s="152">
        <f t="shared" si="24"/>
        <v>0</v>
      </c>
      <c r="U51" s="152">
        <f t="shared" si="25"/>
        <v>0</v>
      </c>
      <c r="V51" s="152">
        <f t="shared" si="26"/>
        <v>0</v>
      </c>
      <c r="W51" s="152">
        <f t="shared" si="27"/>
        <v>0</v>
      </c>
      <c r="X51" s="158">
        <f>'5 Venituri si cheltuieli'!X23</f>
        <v>0</v>
      </c>
      <c r="Y51" s="158">
        <f>'5 Venituri si cheltuieli'!Y23</f>
        <v>0</v>
      </c>
      <c r="Z51" s="158">
        <f>'5 Venituri si cheltuieli'!Z23</f>
        <v>0</v>
      </c>
      <c r="AA51" s="158">
        <f>'5 Venituri si cheltuieli'!AA23</f>
        <v>0</v>
      </c>
      <c r="AB51" s="158">
        <f>'5 Venituri si cheltuieli'!AB23</f>
        <v>0</v>
      </c>
      <c r="AC51" s="158">
        <f>'5 Venituri si cheltuieli'!AC23</f>
        <v>0</v>
      </c>
      <c r="AD51" s="158">
        <f>'5 Venituri si cheltuieli'!AD23</f>
        <v>0</v>
      </c>
      <c r="AE51" s="158">
        <f>'5 Venituri si cheltuieli'!AE23</f>
        <v>0</v>
      </c>
      <c r="AF51" s="158">
        <f>'5 Venituri si cheltuieli'!AF23</f>
        <v>0</v>
      </c>
      <c r="AG51" s="158">
        <f>'5 Venituri si cheltuieli'!AG23</f>
        <v>0</v>
      </c>
    </row>
    <row r="52" spans="1:33" s="159" customFormat="1" x14ac:dyDescent="0.2">
      <c r="A52" s="446" t="s">
        <v>374</v>
      </c>
      <c r="B52" s="446"/>
      <c r="C52" s="154">
        <f t="shared" ref="C52:S52" si="30">C46+C36+C51</f>
        <v>0</v>
      </c>
      <c r="D52" s="155">
        <f t="shared" si="30"/>
        <v>0</v>
      </c>
      <c r="E52" s="155">
        <f t="shared" si="30"/>
        <v>0</v>
      </c>
      <c r="F52" s="155">
        <f t="shared" si="30"/>
        <v>0</v>
      </c>
      <c r="G52" s="155">
        <f t="shared" si="30"/>
        <v>0</v>
      </c>
      <c r="H52" s="155">
        <f t="shared" si="30"/>
        <v>0</v>
      </c>
      <c r="I52" s="155">
        <f t="shared" si="30"/>
        <v>0</v>
      </c>
      <c r="J52" s="155">
        <f t="shared" si="30"/>
        <v>0</v>
      </c>
      <c r="K52" s="155">
        <f t="shared" si="30"/>
        <v>0</v>
      </c>
      <c r="L52" s="155">
        <f t="shared" si="30"/>
        <v>0</v>
      </c>
      <c r="M52" s="155">
        <f t="shared" si="30"/>
        <v>0</v>
      </c>
      <c r="N52" s="155">
        <f t="shared" si="30"/>
        <v>0</v>
      </c>
      <c r="O52" s="155">
        <f t="shared" si="30"/>
        <v>0</v>
      </c>
      <c r="P52" s="155">
        <f t="shared" si="30"/>
        <v>0</v>
      </c>
      <c r="Q52" s="155">
        <f t="shared" si="30"/>
        <v>0</v>
      </c>
      <c r="R52" s="155">
        <f t="shared" si="30"/>
        <v>0</v>
      </c>
      <c r="S52" s="155">
        <f t="shared" si="30"/>
        <v>0</v>
      </c>
      <c r="T52" s="158">
        <f t="shared" si="24"/>
        <v>0</v>
      </c>
      <c r="U52" s="158">
        <f t="shared" si="25"/>
        <v>0</v>
      </c>
      <c r="V52" s="158">
        <f t="shared" si="26"/>
        <v>0</v>
      </c>
      <c r="W52" s="158">
        <f t="shared" si="27"/>
        <v>0</v>
      </c>
      <c r="X52" s="154">
        <f t="shared" ref="X52:AG52" si="31">X46+X36+X51</f>
        <v>0</v>
      </c>
      <c r="Y52" s="154">
        <f t="shared" si="31"/>
        <v>0</v>
      </c>
      <c r="Z52" s="154">
        <f t="shared" si="31"/>
        <v>0</v>
      </c>
      <c r="AA52" s="154">
        <f t="shared" si="31"/>
        <v>0</v>
      </c>
      <c r="AB52" s="154">
        <f t="shared" si="31"/>
        <v>0</v>
      </c>
      <c r="AC52" s="154">
        <f t="shared" si="31"/>
        <v>0</v>
      </c>
      <c r="AD52" s="154">
        <f t="shared" si="31"/>
        <v>0</v>
      </c>
      <c r="AE52" s="154">
        <f t="shared" si="31"/>
        <v>0</v>
      </c>
      <c r="AF52" s="154">
        <f t="shared" si="31"/>
        <v>0</v>
      </c>
      <c r="AG52" s="154">
        <f t="shared" si="31"/>
        <v>0</v>
      </c>
    </row>
    <row r="53" spans="1:33" x14ac:dyDescent="0.2">
      <c r="A53" s="171"/>
      <c r="B53" s="61" t="s">
        <v>375</v>
      </c>
      <c r="C53" s="172"/>
      <c r="D53" s="173"/>
      <c r="E53" s="173"/>
      <c r="F53" s="173"/>
      <c r="G53" s="173"/>
      <c r="H53" s="173"/>
      <c r="I53" s="173"/>
      <c r="J53" s="173"/>
      <c r="K53" s="173"/>
      <c r="L53" s="173"/>
      <c r="M53" s="173"/>
      <c r="N53" s="173"/>
      <c r="O53" s="173"/>
      <c r="P53" s="173"/>
      <c r="Q53" s="173"/>
      <c r="R53" s="173"/>
      <c r="S53" s="173"/>
      <c r="T53" s="172"/>
      <c r="U53" s="172"/>
      <c r="V53" s="172"/>
      <c r="W53" s="172"/>
      <c r="X53" s="172"/>
      <c r="Y53" s="172"/>
      <c r="Z53" s="172"/>
      <c r="AA53" s="172"/>
      <c r="AB53" s="172"/>
      <c r="AC53" s="172"/>
      <c r="AD53" s="172"/>
      <c r="AE53" s="172"/>
      <c r="AF53" s="172"/>
      <c r="AG53" s="172"/>
    </row>
    <row r="54" spans="1:33" x14ac:dyDescent="0.2">
      <c r="A54" s="171"/>
      <c r="B54" s="166" t="s">
        <v>376</v>
      </c>
      <c r="C54" s="154">
        <f>SUM(C55:C61)</f>
        <v>0</v>
      </c>
      <c r="D54" s="155">
        <f t="shared" ref="D54:AG54" si="32">SUM(D55:D61)</f>
        <v>0</v>
      </c>
      <c r="E54" s="155">
        <f t="shared" si="32"/>
        <v>0</v>
      </c>
      <c r="F54" s="155">
        <f t="shared" si="32"/>
        <v>0</v>
      </c>
      <c r="G54" s="155">
        <f t="shared" si="32"/>
        <v>0</v>
      </c>
      <c r="H54" s="155">
        <f t="shared" si="32"/>
        <v>0</v>
      </c>
      <c r="I54" s="155">
        <f t="shared" si="32"/>
        <v>0</v>
      </c>
      <c r="J54" s="155">
        <f t="shared" si="32"/>
        <v>0</v>
      </c>
      <c r="K54" s="155">
        <f t="shared" si="32"/>
        <v>0</v>
      </c>
      <c r="L54" s="155">
        <f t="shared" si="32"/>
        <v>0</v>
      </c>
      <c r="M54" s="155">
        <f t="shared" si="32"/>
        <v>0</v>
      </c>
      <c r="N54" s="155">
        <f t="shared" si="32"/>
        <v>0</v>
      </c>
      <c r="O54" s="155">
        <f t="shared" si="32"/>
        <v>0</v>
      </c>
      <c r="P54" s="155">
        <f t="shared" si="32"/>
        <v>0</v>
      </c>
      <c r="Q54" s="155">
        <f t="shared" si="32"/>
        <v>0</v>
      </c>
      <c r="R54" s="155">
        <f t="shared" si="32"/>
        <v>0</v>
      </c>
      <c r="S54" s="155">
        <f t="shared" si="32"/>
        <v>0</v>
      </c>
      <c r="T54" s="152">
        <f t="shared" ref="T54:T77" si="33">SUM(D54:G54)</f>
        <v>0</v>
      </c>
      <c r="U54" s="152">
        <f t="shared" ref="U54:U77" si="34">SUM(H54:K54)</f>
        <v>0</v>
      </c>
      <c r="V54" s="152">
        <f t="shared" ref="V54:V77" si="35">SUM(L54:O54)</f>
        <v>0</v>
      </c>
      <c r="W54" s="152">
        <f t="shared" ref="W54:W77" si="36">SUM(P54:S54)</f>
        <v>0</v>
      </c>
      <c r="X54" s="154">
        <f t="shared" si="32"/>
        <v>0</v>
      </c>
      <c r="Y54" s="154">
        <f t="shared" si="32"/>
        <v>0</v>
      </c>
      <c r="Z54" s="154">
        <f t="shared" si="32"/>
        <v>0</v>
      </c>
      <c r="AA54" s="154">
        <f t="shared" si="32"/>
        <v>0</v>
      </c>
      <c r="AB54" s="154">
        <f t="shared" si="32"/>
        <v>0</v>
      </c>
      <c r="AC54" s="154">
        <f t="shared" si="32"/>
        <v>0</v>
      </c>
      <c r="AD54" s="154">
        <f t="shared" si="32"/>
        <v>0</v>
      </c>
      <c r="AE54" s="154">
        <f t="shared" si="32"/>
        <v>0</v>
      </c>
      <c r="AF54" s="154">
        <f t="shared" si="32"/>
        <v>0</v>
      </c>
      <c r="AG54" s="154">
        <f t="shared" si="32"/>
        <v>0</v>
      </c>
    </row>
    <row r="55" spans="1:33" x14ac:dyDescent="0.2">
      <c r="A55" s="144">
        <v>14</v>
      </c>
      <c r="B55" s="81" t="s">
        <v>108</v>
      </c>
      <c r="C55" s="152">
        <f>'5 Venituri si cheltuieli'!C26</f>
        <v>0</v>
      </c>
      <c r="D55" s="168">
        <f>'5 Venituri si cheltuieli'!D26</f>
        <v>0</v>
      </c>
      <c r="E55" s="168">
        <f>'5 Venituri si cheltuieli'!E26</f>
        <v>0</v>
      </c>
      <c r="F55" s="168">
        <f>'5 Venituri si cheltuieli'!F26</f>
        <v>0</v>
      </c>
      <c r="G55" s="168">
        <f>'5 Venituri si cheltuieli'!G26</f>
        <v>0</v>
      </c>
      <c r="H55" s="168">
        <f>'5 Venituri si cheltuieli'!H26</f>
        <v>0</v>
      </c>
      <c r="I55" s="168">
        <f>'5 Venituri si cheltuieli'!I26</f>
        <v>0</v>
      </c>
      <c r="J55" s="168">
        <f>'5 Venituri si cheltuieli'!J26</f>
        <v>0</v>
      </c>
      <c r="K55" s="168">
        <f>'5 Venituri si cheltuieli'!K26</f>
        <v>0</v>
      </c>
      <c r="L55" s="168">
        <f>'5 Venituri si cheltuieli'!L26</f>
        <v>0</v>
      </c>
      <c r="M55" s="168">
        <f>'5 Venituri si cheltuieli'!M26</f>
        <v>0</v>
      </c>
      <c r="N55" s="168">
        <f>'5 Venituri si cheltuieli'!N26</f>
        <v>0</v>
      </c>
      <c r="O55" s="168">
        <f>'5 Venituri si cheltuieli'!O26</f>
        <v>0</v>
      </c>
      <c r="P55" s="168">
        <f>'5 Venituri si cheltuieli'!P26</f>
        <v>0</v>
      </c>
      <c r="Q55" s="168">
        <f>'5 Venituri si cheltuieli'!Q26</f>
        <v>0</v>
      </c>
      <c r="R55" s="168">
        <f>'5 Venituri si cheltuieli'!R26</f>
        <v>0</v>
      </c>
      <c r="S55" s="168">
        <f>'5 Venituri si cheltuieli'!S26</f>
        <v>0</v>
      </c>
      <c r="T55" s="152">
        <f t="shared" si="33"/>
        <v>0</v>
      </c>
      <c r="U55" s="152">
        <f t="shared" si="34"/>
        <v>0</v>
      </c>
      <c r="V55" s="152">
        <f t="shared" si="35"/>
        <v>0</v>
      </c>
      <c r="W55" s="152">
        <f t="shared" si="36"/>
        <v>0</v>
      </c>
      <c r="X55" s="152">
        <f>'5 Venituri si cheltuieli'!X26</f>
        <v>0</v>
      </c>
      <c r="Y55" s="152">
        <f>'5 Venituri si cheltuieli'!Y26</f>
        <v>0</v>
      </c>
      <c r="Z55" s="152">
        <f>'5 Venituri si cheltuieli'!Z26</f>
        <v>0</v>
      </c>
      <c r="AA55" s="152">
        <f>'5 Venituri si cheltuieli'!AA26</f>
        <v>0</v>
      </c>
      <c r="AB55" s="152">
        <f>'5 Venituri si cheltuieli'!AB26</f>
        <v>0</v>
      </c>
      <c r="AC55" s="152">
        <f>'5 Venituri si cheltuieli'!AC26</f>
        <v>0</v>
      </c>
      <c r="AD55" s="152">
        <f>'5 Venituri si cheltuieli'!AD26</f>
        <v>0</v>
      </c>
      <c r="AE55" s="152">
        <f>'5 Venituri si cheltuieli'!AE26</f>
        <v>0</v>
      </c>
      <c r="AF55" s="152">
        <f>'5 Venituri si cheltuieli'!AF26</f>
        <v>0</v>
      </c>
      <c r="AG55" s="152">
        <f>'5 Venituri si cheltuieli'!AG26</f>
        <v>0</v>
      </c>
    </row>
    <row r="56" spans="1:33" x14ac:dyDescent="0.2">
      <c r="A56" s="144">
        <v>15</v>
      </c>
      <c r="B56" s="81" t="s">
        <v>283</v>
      </c>
      <c r="C56" s="152">
        <f>'5 Venituri si cheltuieli'!C27</f>
        <v>0</v>
      </c>
      <c r="D56" s="168">
        <f>'5 Venituri si cheltuieli'!D27</f>
        <v>0</v>
      </c>
      <c r="E56" s="168">
        <f>'5 Venituri si cheltuieli'!E27</f>
        <v>0</v>
      </c>
      <c r="F56" s="168">
        <f>'5 Venituri si cheltuieli'!F27</f>
        <v>0</v>
      </c>
      <c r="G56" s="168">
        <f>'5 Venituri si cheltuieli'!G27</f>
        <v>0</v>
      </c>
      <c r="H56" s="168">
        <f>'5 Venituri si cheltuieli'!H27</f>
        <v>0</v>
      </c>
      <c r="I56" s="168">
        <f>'5 Venituri si cheltuieli'!I27</f>
        <v>0</v>
      </c>
      <c r="J56" s="168">
        <f>'5 Venituri si cheltuieli'!J27</f>
        <v>0</v>
      </c>
      <c r="K56" s="168">
        <f>'5 Venituri si cheltuieli'!K27</f>
        <v>0</v>
      </c>
      <c r="L56" s="168">
        <f>'5 Venituri si cheltuieli'!L27</f>
        <v>0</v>
      </c>
      <c r="M56" s="168">
        <f>'5 Venituri si cheltuieli'!M27</f>
        <v>0</v>
      </c>
      <c r="N56" s="168">
        <f>'5 Venituri si cheltuieli'!N27</f>
        <v>0</v>
      </c>
      <c r="O56" s="168">
        <f>'5 Venituri si cheltuieli'!O27</f>
        <v>0</v>
      </c>
      <c r="P56" s="168">
        <f>'5 Venituri si cheltuieli'!P27</f>
        <v>0</v>
      </c>
      <c r="Q56" s="168">
        <f>'5 Venituri si cheltuieli'!Q27</f>
        <v>0</v>
      </c>
      <c r="R56" s="168">
        <f>'5 Venituri si cheltuieli'!R27</f>
        <v>0</v>
      </c>
      <c r="S56" s="168">
        <f>'5 Venituri si cheltuieli'!S27</f>
        <v>0</v>
      </c>
      <c r="T56" s="152">
        <f t="shared" si="33"/>
        <v>0</v>
      </c>
      <c r="U56" s="152">
        <f t="shared" si="34"/>
        <v>0</v>
      </c>
      <c r="V56" s="152">
        <f t="shared" si="35"/>
        <v>0</v>
      </c>
      <c r="W56" s="152">
        <f t="shared" si="36"/>
        <v>0</v>
      </c>
      <c r="X56" s="152">
        <f>'5 Venituri si cheltuieli'!X27</f>
        <v>0</v>
      </c>
      <c r="Y56" s="152">
        <f>'5 Venituri si cheltuieli'!Y27</f>
        <v>0</v>
      </c>
      <c r="Z56" s="152">
        <f>'5 Venituri si cheltuieli'!Z27</f>
        <v>0</v>
      </c>
      <c r="AA56" s="152">
        <f>'5 Venituri si cheltuieli'!AA27</f>
        <v>0</v>
      </c>
      <c r="AB56" s="152">
        <f>'5 Venituri si cheltuieli'!AB27</f>
        <v>0</v>
      </c>
      <c r="AC56" s="152">
        <f>'5 Venituri si cheltuieli'!AC27</f>
        <v>0</v>
      </c>
      <c r="AD56" s="152">
        <f>'5 Venituri si cheltuieli'!AD27</f>
        <v>0</v>
      </c>
      <c r="AE56" s="152">
        <f>'5 Venituri si cheltuieli'!AE27</f>
        <v>0</v>
      </c>
      <c r="AF56" s="152">
        <f>'5 Venituri si cheltuieli'!AF27</f>
        <v>0</v>
      </c>
      <c r="AG56" s="152">
        <f>'5 Venituri si cheltuieli'!AG27</f>
        <v>0</v>
      </c>
    </row>
    <row r="57" spans="1:33" x14ac:dyDescent="0.2">
      <c r="A57" s="144">
        <v>16</v>
      </c>
      <c r="B57" s="81" t="s">
        <v>284</v>
      </c>
      <c r="C57" s="152">
        <f>'5 Venituri si cheltuieli'!C28</f>
        <v>0</v>
      </c>
      <c r="D57" s="168">
        <f>'5 Venituri si cheltuieli'!D28</f>
        <v>0</v>
      </c>
      <c r="E57" s="168">
        <f>'5 Venituri si cheltuieli'!E28</f>
        <v>0</v>
      </c>
      <c r="F57" s="168">
        <f>'5 Venituri si cheltuieli'!F28</f>
        <v>0</v>
      </c>
      <c r="G57" s="168">
        <f>'5 Venituri si cheltuieli'!G28</f>
        <v>0</v>
      </c>
      <c r="H57" s="168">
        <f>'5 Venituri si cheltuieli'!H28</f>
        <v>0</v>
      </c>
      <c r="I57" s="168">
        <f>'5 Venituri si cheltuieli'!I28</f>
        <v>0</v>
      </c>
      <c r="J57" s="168">
        <f>'5 Venituri si cheltuieli'!J28</f>
        <v>0</v>
      </c>
      <c r="K57" s="168">
        <f>'5 Venituri si cheltuieli'!K28</f>
        <v>0</v>
      </c>
      <c r="L57" s="168">
        <f>'5 Venituri si cheltuieli'!L28</f>
        <v>0</v>
      </c>
      <c r="M57" s="168">
        <f>'5 Venituri si cheltuieli'!M28</f>
        <v>0</v>
      </c>
      <c r="N57" s="168">
        <f>'5 Venituri si cheltuieli'!N28</f>
        <v>0</v>
      </c>
      <c r="O57" s="168">
        <f>'5 Venituri si cheltuieli'!O28</f>
        <v>0</v>
      </c>
      <c r="P57" s="168">
        <f>'5 Venituri si cheltuieli'!P28</f>
        <v>0</v>
      </c>
      <c r="Q57" s="168">
        <f>'5 Venituri si cheltuieli'!Q28</f>
        <v>0</v>
      </c>
      <c r="R57" s="168">
        <f>'5 Venituri si cheltuieli'!R28</f>
        <v>0</v>
      </c>
      <c r="S57" s="168">
        <f>'5 Venituri si cheltuieli'!S28</f>
        <v>0</v>
      </c>
      <c r="T57" s="152">
        <f t="shared" si="33"/>
        <v>0</v>
      </c>
      <c r="U57" s="152">
        <f t="shared" si="34"/>
        <v>0</v>
      </c>
      <c r="V57" s="152">
        <f t="shared" si="35"/>
        <v>0</v>
      </c>
      <c r="W57" s="152">
        <f t="shared" si="36"/>
        <v>0</v>
      </c>
      <c r="X57" s="152">
        <f>'5 Venituri si cheltuieli'!X28</f>
        <v>0</v>
      </c>
      <c r="Y57" s="152">
        <f>'5 Venituri si cheltuieli'!Y28</f>
        <v>0</v>
      </c>
      <c r="Z57" s="152">
        <f>'5 Venituri si cheltuieli'!Z28</f>
        <v>0</v>
      </c>
      <c r="AA57" s="152">
        <f>'5 Venituri si cheltuieli'!AA28</f>
        <v>0</v>
      </c>
      <c r="AB57" s="152">
        <f>'5 Venituri si cheltuieli'!AB28</f>
        <v>0</v>
      </c>
      <c r="AC57" s="152">
        <f>'5 Venituri si cheltuieli'!AC28</f>
        <v>0</v>
      </c>
      <c r="AD57" s="152">
        <f>'5 Venituri si cheltuieli'!AD28</f>
        <v>0</v>
      </c>
      <c r="AE57" s="152">
        <f>'5 Venituri si cheltuieli'!AE28</f>
        <v>0</v>
      </c>
      <c r="AF57" s="152">
        <f>'5 Venituri si cheltuieli'!AF28</f>
        <v>0</v>
      </c>
      <c r="AG57" s="152">
        <f>'5 Venituri si cheltuieli'!AG28</f>
        <v>0</v>
      </c>
    </row>
    <row r="58" spans="1:33" x14ac:dyDescent="0.2">
      <c r="A58" s="144">
        <v>17</v>
      </c>
      <c r="B58" s="81" t="s">
        <v>109</v>
      </c>
      <c r="C58" s="152">
        <f>'5 Venituri si cheltuieli'!C29</f>
        <v>0</v>
      </c>
      <c r="D58" s="168">
        <f>'5 Venituri si cheltuieli'!D29</f>
        <v>0</v>
      </c>
      <c r="E58" s="168">
        <f>'5 Venituri si cheltuieli'!E29</f>
        <v>0</v>
      </c>
      <c r="F58" s="168">
        <f>'5 Venituri si cheltuieli'!F29</f>
        <v>0</v>
      </c>
      <c r="G58" s="168">
        <f>'5 Venituri si cheltuieli'!G29</f>
        <v>0</v>
      </c>
      <c r="H58" s="168">
        <f>'5 Venituri si cheltuieli'!H29</f>
        <v>0</v>
      </c>
      <c r="I58" s="168">
        <f>'5 Venituri si cheltuieli'!I29</f>
        <v>0</v>
      </c>
      <c r="J58" s="168">
        <f>'5 Venituri si cheltuieli'!J29</f>
        <v>0</v>
      </c>
      <c r="K58" s="168">
        <f>'5 Venituri si cheltuieli'!K29</f>
        <v>0</v>
      </c>
      <c r="L58" s="168">
        <f>'5 Venituri si cheltuieli'!L29</f>
        <v>0</v>
      </c>
      <c r="M58" s="168">
        <f>'5 Venituri si cheltuieli'!M29</f>
        <v>0</v>
      </c>
      <c r="N58" s="168">
        <f>'5 Venituri si cheltuieli'!N29</f>
        <v>0</v>
      </c>
      <c r="O58" s="168">
        <f>'5 Venituri si cheltuieli'!O29</f>
        <v>0</v>
      </c>
      <c r="P58" s="168">
        <f>'5 Venituri si cheltuieli'!P29</f>
        <v>0</v>
      </c>
      <c r="Q58" s="168">
        <f>'5 Venituri si cheltuieli'!Q29</f>
        <v>0</v>
      </c>
      <c r="R58" s="168">
        <f>'5 Venituri si cheltuieli'!R29</f>
        <v>0</v>
      </c>
      <c r="S58" s="168">
        <f>'5 Venituri si cheltuieli'!S29</f>
        <v>0</v>
      </c>
      <c r="T58" s="152">
        <f t="shared" si="33"/>
        <v>0</v>
      </c>
      <c r="U58" s="152">
        <f t="shared" si="34"/>
        <v>0</v>
      </c>
      <c r="V58" s="152">
        <f t="shared" si="35"/>
        <v>0</v>
      </c>
      <c r="W58" s="152">
        <f t="shared" si="36"/>
        <v>0</v>
      </c>
      <c r="X58" s="152">
        <f>'5 Venituri si cheltuieli'!X29</f>
        <v>0</v>
      </c>
      <c r="Y58" s="152">
        <f>'5 Venituri si cheltuieli'!Y29</f>
        <v>0</v>
      </c>
      <c r="Z58" s="152">
        <f>'5 Venituri si cheltuieli'!Z29</f>
        <v>0</v>
      </c>
      <c r="AA58" s="152">
        <f>'5 Venituri si cheltuieli'!AA29</f>
        <v>0</v>
      </c>
      <c r="AB58" s="152">
        <f>'5 Venituri si cheltuieli'!AB29</f>
        <v>0</v>
      </c>
      <c r="AC58" s="152">
        <f>'5 Venituri si cheltuieli'!AC29</f>
        <v>0</v>
      </c>
      <c r="AD58" s="152">
        <f>'5 Venituri si cheltuieli'!AD29</f>
        <v>0</v>
      </c>
      <c r="AE58" s="152">
        <f>'5 Venituri si cheltuieli'!AE29</f>
        <v>0</v>
      </c>
      <c r="AF58" s="152">
        <f>'5 Venituri si cheltuieli'!AF29</f>
        <v>0</v>
      </c>
      <c r="AG58" s="152">
        <f>'5 Venituri si cheltuieli'!AG29</f>
        <v>0</v>
      </c>
    </row>
    <row r="59" spans="1:33" x14ac:dyDescent="0.2">
      <c r="A59" s="144">
        <v>18</v>
      </c>
      <c r="B59" s="81" t="s">
        <v>285</v>
      </c>
      <c r="C59" s="152">
        <f>'5 Venituri si cheltuieli'!C31</f>
        <v>0</v>
      </c>
      <c r="D59" s="168">
        <f>'5 Venituri si cheltuieli'!D31</f>
        <v>0</v>
      </c>
      <c r="E59" s="168">
        <f>'5 Venituri si cheltuieli'!E31</f>
        <v>0</v>
      </c>
      <c r="F59" s="168">
        <f>'5 Venituri si cheltuieli'!F31</f>
        <v>0</v>
      </c>
      <c r="G59" s="168">
        <f>'5 Venituri si cheltuieli'!G31</f>
        <v>0</v>
      </c>
      <c r="H59" s="168">
        <f>'5 Venituri si cheltuieli'!H31</f>
        <v>0</v>
      </c>
      <c r="I59" s="168">
        <f>'5 Venituri si cheltuieli'!I31</f>
        <v>0</v>
      </c>
      <c r="J59" s="168">
        <f>'5 Venituri si cheltuieli'!J31</f>
        <v>0</v>
      </c>
      <c r="K59" s="168">
        <f>'5 Venituri si cheltuieli'!K31</f>
        <v>0</v>
      </c>
      <c r="L59" s="168">
        <f>'5 Venituri si cheltuieli'!L31</f>
        <v>0</v>
      </c>
      <c r="M59" s="168">
        <f>'5 Venituri si cheltuieli'!M31</f>
        <v>0</v>
      </c>
      <c r="N59" s="168">
        <f>'5 Venituri si cheltuieli'!N31</f>
        <v>0</v>
      </c>
      <c r="O59" s="168">
        <f>'5 Venituri si cheltuieli'!O31</f>
        <v>0</v>
      </c>
      <c r="P59" s="168">
        <f>'5 Venituri si cheltuieli'!P31</f>
        <v>0</v>
      </c>
      <c r="Q59" s="168">
        <f>'5 Venituri si cheltuieli'!Q31</f>
        <v>0</v>
      </c>
      <c r="R59" s="168">
        <f>'5 Venituri si cheltuieli'!R31</f>
        <v>0</v>
      </c>
      <c r="S59" s="168">
        <f>'5 Venituri si cheltuieli'!S31</f>
        <v>0</v>
      </c>
      <c r="T59" s="152">
        <f t="shared" si="33"/>
        <v>0</v>
      </c>
      <c r="U59" s="152">
        <f t="shared" si="34"/>
        <v>0</v>
      </c>
      <c r="V59" s="152">
        <f t="shared" si="35"/>
        <v>0</v>
      </c>
      <c r="W59" s="152">
        <f t="shared" si="36"/>
        <v>0</v>
      </c>
      <c r="X59" s="152">
        <f>'5 Venituri si cheltuieli'!X31</f>
        <v>0</v>
      </c>
      <c r="Y59" s="152">
        <f>'5 Venituri si cheltuieli'!Y31</f>
        <v>0</v>
      </c>
      <c r="Z59" s="152">
        <f>'5 Venituri si cheltuieli'!Z31</f>
        <v>0</v>
      </c>
      <c r="AA59" s="152">
        <f>'5 Venituri si cheltuieli'!AA31</f>
        <v>0</v>
      </c>
      <c r="AB59" s="152">
        <f>'5 Venituri si cheltuieli'!AB31</f>
        <v>0</v>
      </c>
      <c r="AC59" s="152">
        <f>'5 Venituri si cheltuieli'!AC31</f>
        <v>0</v>
      </c>
      <c r="AD59" s="152">
        <f>'5 Venituri si cheltuieli'!AD31</f>
        <v>0</v>
      </c>
      <c r="AE59" s="152">
        <f>'5 Venituri si cheltuieli'!AE31</f>
        <v>0</v>
      </c>
      <c r="AF59" s="152">
        <f>'5 Venituri si cheltuieli'!AF31</f>
        <v>0</v>
      </c>
      <c r="AG59" s="152">
        <f>'5 Venituri si cheltuieli'!AG31</f>
        <v>0</v>
      </c>
    </row>
    <row r="60" spans="1:33" x14ac:dyDescent="0.2">
      <c r="A60" s="144">
        <v>19</v>
      </c>
      <c r="B60" s="81" t="s">
        <v>286</v>
      </c>
      <c r="C60" s="152">
        <f>'5 Venituri si cheltuieli'!C32</f>
        <v>0</v>
      </c>
      <c r="D60" s="168">
        <f>'5 Venituri si cheltuieli'!D32</f>
        <v>0</v>
      </c>
      <c r="E60" s="168">
        <f>'5 Venituri si cheltuieli'!E32</f>
        <v>0</v>
      </c>
      <c r="F60" s="168">
        <f>'5 Venituri si cheltuieli'!F32</f>
        <v>0</v>
      </c>
      <c r="G60" s="168">
        <f>'5 Venituri si cheltuieli'!G32</f>
        <v>0</v>
      </c>
      <c r="H60" s="168">
        <f>'5 Venituri si cheltuieli'!H32</f>
        <v>0</v>
      </c>
      <c r="I60" s="168">
        <f>'5 Venituri si cheltuieli'!I32</f>
        <v>0</v>
      </c>
      <c r="J60" s="168">
        <f>'5 Venituri si cheltuieli'!J32</f>
        <v>0</v>
      </c>
      <c r="K60" s="168">
        <f>'5 Venituri si cheltuieli'!K32</f>
        <v>0</v>
      </c>
      <c r="L60" s="168">
        <f>'5 Venituri si cheltuieli'!L32</f>
        <v>0</v>
      </c>
      <c r="M60" s="168">
        <f>'5 Venituri si cheltuieli'!M32</f>
        <v>0</v>
      </c>
      <c r="N60" s="168">
        <f>'5 Venituri si cheltuieli'!N32</f>
        <v>0</v>
      </c>
      <c r="O60" s="168">
        <f>'5 Venituri si cheltuieli'!O32</f>
        <v>0</v>
      </c>
      <c r="P60" s="168">
        <f>'5 Venituri si cheltuieli'!P32</f>
        <v>0</v>
      </c>
      <c r="Q60" s="168">
        <f>'5 Venituri si cheltuieli'!Q32</f>
        <v>0</v>
      </c>
      <c r="R60" s="168">
        <f>'5 Venituri si cheltuieli'!R32</f>
        <v>0</v>
      </c>
      <c r="S60" s="168">
        <f>'5 Venituri si cheltuieli'!S32</f>
        <v>0</v>
      </c>
      <c r="T60" s="152">
        <f t="shared" si="33"/>
        <v>0</v>
      </c>
      <c r="U60" s="152">
        <f t="shared" si="34"/>
        <v>0</v>
      </c>
      <c r="V60" s="152">
        <f t="shared" si="35"/>
        <v>0</v>
      </c>
      <c r="W60" s="152">
        <f t="shared" si="36"/>
        <v>0</v>
      </c>
      <c r="X60" s="152">
        <f>'5 Venituri si cheltuieli'!X32</f>
        <v>0</v>
      </c>
      <c r="Y60" s="152">
        <f>'5 Venituri si cheltuieli'!Y32</f>
        <v>0</v>
      </c>
      <c r="Z60" s="152">
        <f>'5 Venituri si cheltuieli'!Z32</f>
        <v>0</v>
      </c>
      <c r="AA60" s="152">
        <f>'5 Venituri si cheltuieli'!AA32</f>
        <v>0</v>
      </c>
      <c r="AB60" s="152">
        <f>'5 Venituri si cheltuieli'!AB32</f>
        <v>0</v>
      </c>
      <c r="AC60" s="152">
        <f>'5 Venituri si cheltuieli'!AC32</f>
        <v>0</v>
      </c>
      <c r="AD60" s="152">
        <f>'5 Venituri si cheltuieli'!AD32</f>
        <v>0</v>
      </c>
      <c r="AE60" s="152">
        <f>'5 Venituri si cheltuieli'!AE32</f>
        <v>0</v>
      </c>
      <c r="AF60" s="152">
        <f>'5 Venituri si cheltuieli'!AF32</f>
        <v>0</v>
      </c>
      <c r="AG60" s="152">
        <f>'5 Venituri si cheltuieli'!AG32</f>
        <v>0</v>
      </c>
    </row>
    <row r="61" spans="1:33" ht="30" customHeight="1" x14ac:dyDescent="0.2">
      <c r="A61" s="144">
        <v>22</v>
      </c>
      <c r="B61" s="81" t="s">
        <v>291</v>
      </c>
      <c r="C61" s="152">
        <f>'5 Venituri si cheltuieli'!C37</f>
        <v>0</v>
      </c>
      <c r="D61" s="168">
        <f>'5 Venituri si cheltuieli'!D37</f>
        <v>0</v>
      </c>
      <c r="E61" s="168">
        <f>'5 Venituri si cheltuieli'!E37</f>
        <v>0</v>
      </c>
      <c r="F61" s="168">
        <f>'5 Venituri si cheltuieli'!F37</f>
        <v>0</v>
      </c>
      <c r="G61" s="168">
        <f>'5 Venituri si cheltuieli'!G37</f>
        <v>0</v>
      </c>
      <c r="H61" s="168">
        <f>'5 Venituri si cheltuieli'!H37</f>
        <v>0</v>
      </c>
      <c r="I61" s="168">
        <f>'5 Venituri si cheltuieli'!I37</f>
        <v>0</v>
      </c>
      <c r="J61" s="168">
        <f>'5 Venituri si cheltuieli'!J37</f>
        <v>0</v>
      </c>
      <c r="K61" s="168">
        <f>'5 Venituri si cheltuieli'!K37</f>
        <v>0</v>
      </c>
      <c r="L61" s="168">
        <f>'5 Venituri si cheltuieli'!L37</f>
        <v>0</v>
      </c>
      <c r="M61" s="168">
        <f>'5 Venituri si cheltuieli'!M37</f>
        <v>0</v>
      </c>
      <c r="N61" s="168">
        <f>'5 Venituri si cheltuieli'!N37</f>
        <v>0</v>
      </c>
      <c r="O61" s="168">
        <f>'5 Venituri si cheltuieli'!O37</f>
        <v>0</v>
      </c>
      <c r="P61" s="168">
        <f>'5 Venituri si cheltuieli'!P37</f>
        <v>0</v>
      </c>
      <c r="Q61" s="168">
        <f>'5 Venituri si cheltuieli'!Q37</f>
        <v>0</v>
      </c>
      <c r="R61" s="168">
        <f>'5 Venituri si cheltuieli'!R37</f>
        <v>0</v>
      </c>
      <c r="S61" s="168">
        <f>'5 Venituri si cheltuieli'!S37</f>
        <v>0</v>
      </c>
      <c r="T61" s="152">
        <f t="shared" si="33"/>
        <v>0</v>
      </c>
      <c r="U61" s="152">
        <f t="shared" si="34"/>
        <v>0</v>
      </c>
      <c r="V61" s="152">
        <f t="shared" si="35"/>
        <v>0</v>
      </c>
      <c r="W61" s="152">
        <f t="shared" si="36"/>
        <v>0</v>
      </c>
      <c r="X61" s="152">
        <f>'5 Venituri si cheltuieli'!X37</f>
        <v>0</v>
      </c>
      <c r="Y61" s="152">
        <f>'5 Venituri si cheltuieli'!Y37</f>
        <v>0</v>
      </c>
      <c r="Z61" s="152">
        <f>'5 Venituri si cheltuieli'!Z37</f>
        <v>0</v>
      </c>
      <c r="AA61" s="152">
        <f>'5 Venituri si cheltuieli'!AA37</f>
        <v>0</v>
      </c>
      <c r="AB61" s="152">
        <f>'5 Venituri si cheltuieli'!AB37</f>
        <v>0</v>
      </c>
      <c r="AC61" s="152">
        <f>'5 Venituri si cheltuieli'!AC37</f>
        <v>0</v>
      </c>
      <c r="AD61" s="152">
        <f>'5 Venituri si cheltuieli'!AD37</f>
        <v>0</v>
      </c>
      <c r="AE61" s="152">
        <f>'5 Venituri si cheltuieli'!AE37</f>
        <v>0</v>
      </c>
      <c r="AF61" s="152">
        <f>'5 Venituri si cheltuieli'!AF37</f>
        <v>0</v>
      </c>
      <c r="AG61" s="152">
        <f>'5 Venituri si cheltuieli'!AG37</f>
        <v>0</v>
      </c>
    </row>
    <row r="62" spans="1:33" x14ac:dyDescent="0.2">
      <c r="A62" s="171"/>
      <c r="B62" s="174" t="s">
        <v>377</v>
      </c>
      <c r="C62" s="154">
        <f>C63+C67</f>
        <v>0</v>
      </c>
      <c r="D62" s="155">
        <f t="shared" ref="D62:AG62" si="37">D63+D67</f>
        <v>0</v>
      </c>
      <c r="E62" s="155">
        <f t="shared" si="37"/>
        <v>0</v>
      </c>
      <c r="F62" s="155">
        <f t="shared" si="37"/>
        <v>0</v>
      </c>
      <c r="G62" s="155">
        <f t="shared" si="37"/>
        <v>0</v>
      </c>
      <c r="H62" s="155">
        <f t="shared" si="37"/>
        <v>0</v>
      </c>
      <c r="I62" s="155">
        <f t="shared" si="37"/>
        <v>0</v>
      </c>
      <c r="J62" s="155">
        <f t="shared" si="37"/>
        <v>0</v>
      </c>
      <c r="K62" s="155">
        <f t="shared" si="37"/>
        <v>0</v>
      </c>
      <c r="L62" s="155">
        <f t="shared" si="37"/>
        <v>0</v>
      </c>
      <c r="M62" s="155">
        <f t="shared" si="37"/>
        <v>0</v>
      </c>
      <c r="N62" s="155">
        <f t="shared" si="37"/>
        <v>0</v>
      </c>
      <c r="O62" s="155">
        <f t="shared" si="37"/>
        <v>0</v>
      </c>
      <c r="P62" s="155">
        <f t="shared" si="37"/>
        <v>0</v>
      </c>
      <c r="Q62" s="155">
        <f t="shared" si="37"/>
        <v>0</v>
      </c>
      <c r="R62" s="155">
        <f t="shared" si="37"/>
        <v>0</v>
      </c>
      <c r="S62" s="155">
        <f t="shared" si="37"/>
        <v>0</v>
      </c>
      <c r="T62" s="152">
        <f t="shared" si="33"/>
        <v>0</v>
      </c>
      <c r="U62" s="152">
        <f t="shared" si="34"/>
        <v>0</v>
      </c>
      <c r="V62" s="152">
        <f t="shared" si="35"/>
        <v>0</v>
      </c>
      <c r="W62" s="152">
        <f t="shared" si="36"/>
        <v>0</v>
      </c>
      <c r="X62" s="154">
        <f t="shared" si="37"/>
        <v>0</v>
      </c>
      <c r="Y62" s="154">
        <f t="shared" si="37"/>
        <v>0</v>
      </c>
      <c r="Z62" s="154">
        <f t="shared" si="37"/>
        <v>0</v>
      </c>
      <c r="AA62" s="154">
        <f t="shared" si="37"/>
        <v>0</v>
      </c>
      <c r="AB62" s="154">
        <f t="shared" si="37"/>
        <v>0</v>
      </c>
      <c r="AC62" s="154">
        <f t="shared" si="37"/>
        <v>0</v>
      </c>
      <c r="AD62" s="154">
        <f t="shared" si="37"/>
        <v>0</v>
      </c>
      <c r="AE62" s="154">
        <f t="shared" si="37"/>
        <v>0</v>
      </c>
      <c r="AF62" s="154">
        <f t="shared" si="37"/>
        <v>0</v>
      </c>
      <c r="AG62" s="154">
        <f t="shared" si="37"/>
        <v>0</v>
      </c>
    </row>
    <row r="63" spans="1:33" x14ac:dyDescent="0.2">
      <c r="A63" s="171" t="s">
        <v>378</v>
      </c>
      <c r="B63" s="96" t="s">
        <v>293</v>
      </c>
      <c r="C63" s="154">
        <f>'5 Venituri si cheltuieli'!C39</f>
        <v>0</v>
      </c>
      <c r="D63" s="155">
        <f>'5 Venituri si cheltuieli'!D39</f>
        <v>0</v>
      </c>
      <c r="E63" s="155">
        <f>'5 Venituri si cheltuieli'!E39</f>
        <v>0</v>
      </c>
      <c r="F63" s="155">
        <f>'5 Venituri si cheltuieli'!F39</f>
        <v>0</v>
      </c>
      <c r="G63" s="155">
        <f>'5 Venituri si cheltuieli'!G39</f>
        <v>0</v>
      </c>
      <c r="H63" s="155">
        <f>'5 Venituri si cheltuieli'!H39</f>
        <v>0</v>
      </c>
      <c r="I63" s="155">
        <f>'5 Venituri si cheltuieli'!I39</f>
        <v>0</v>
      </c>
      <c r="J63" s="155">
        <f>'5 Venituri si cheltuieli'!J39</f>
        <v>0</v>
      </c>
      <c r="K63" s="155">
        <f>'5 Venituri si cheltuieli'!K39</f>
        <v>0</v>
      </c>
      <c r="L63" s="155">
        <f>'5 Venituri si cheltuieli'!L39</f>
        <v>0</v>
      </c>
      <c r="M63" s="155">
        <f>'5 Venituri si cheltuieli'!M39</f>
        <v>0</v>
      </c>
      <c r="N63" s="155">
        <f>'5 Venituri si cheltuieli'!N39</f>
        <v>0</v>
      </c>
      <c r="O63" s="155">
        <f>'5 Venituri si cheltuieli'!O39</f>
        <v>0</v>
      </c>
      <c r="P63" s="155">
        <f>'5 Venituri si cheltuieli'!P39</f>
        <v>0</v>
      </c>
      <c r="Q63" s="155">
        <f>'5 Venituri si cheltuieli'!Q39</f>
        <v>0</v>
      </c>
      <c r="R63" s="155">
        <f>'5 Venituri si cheltuieli'!R39</f>
        <v>0</v>
      </c>
      <c r="S63" s="155">
        <f>'5 Venituri si cheltuieli'!S39</f>
        <v>0</v>
      </c>
      <c r="T63" s="152">
        <f t="shared" si="33"/>
        <v>0</v>
      </c>
      <c r="U63" s="152">
        <f t="shared" si="34"/>
        <v>0</v>
      </c>
      <c r="V63" s="152">
        <f t="shared" si="35"/>
        <v>0</v>
      </c>
      <c r="W63" s="152">
        <f t="shared" si="36"/>
        <v>0</v>
      </c>
      <c r="X63" s="154">
        <f>'5 Venituri si cheltuieli'!X39</f>
        <v>0</v>
      </c>
      <c r="Y63" s="154">
        <f>'5 Venituri si cheltuieli'!Y39</f>
        <v>0</v>
      </c>
      <c r="Z63" s="154">
        <f>'5 Venituri si cheltuieli'!Z39</f>
        <v>0</v>
      </c>
      <c r="AA63" s="154">
        <f>'5 Venituri si cheltuieli'!AA39</f>
        <v>0</v>
      </c>
      <c r="AB63" s="154">
        <f>'5 Venituri si cheltuieli'!AB39</f>
        <v>0</v>
      </c>
      <c r="AC63" s="154">
        <f>'5 Venituri si cheltuieli'!AC39</f>
        <v>0</v>
      </c>
      <c r="AD63" s="154">
        <f>'5 Venituri si cheltuieli'!AD39</f>
        <v>0</v>
      </c>
      <c r="AE63" s="154">
        <f>'5 Venituri si cheltuieli'!AE39</f>
        <v>0</v>
      </c>
      <c r="AF63" s="154">
        <f>'5 Venituri si cheltuieli'!AF39</f>
        <v>0</v>
      </c>
      <c r="AG63" s="154">
        <f>'5 Venituri si cheltuieli'!AG39</f>
        <v>0</v>
      </c>
    </row>
    <row r="64" spans="1:33" x14ac:dyDescent="0.2">
      <c r="A64" s="171"/>
      <c r="B64" s="99" t="s">
        <v>294</v>
      </c>
      <c r="C64" s="153">
        <f>'5 Venituri si cheltuieli'!C40</f>
        <v>0</v>
      </c>
      <c r="D64" s="175">
        <f>'5 Venituri si cheltuieli'!D40</f>
        <v>0</v>
      </c>
      <c r="E64" s="175">
        <f>'5 Venituri si cheltuieli'!E40</f>
        <v>0</v>
      </c>
      <c r="F64" s="175">
        <f>'5 Venituri si cheltuieli'!F40</f>
        <v>0</v>
      </c>
      <c r="G64" s="175">
        <f>'5 Venituri si cheltuieli'!G40</f>
        <v>0</v>
      </c>
      <c r="H64" s="175">
        <f>'5 Venituri si cheltuieli'!H40</f>
        <v>0</v>
      </c>
      <c r="I64" s="175">
        <f>'5 Venituri si cheltuieli'!I40</f>
        <v>0</v>
      </c>
      <c r="J64" s="175">
        <f>'5 Venituri si cheltuieli'!J40</f>
        <v>0</v>
      </c>
      <c r="K64" s="175">
        <f>'5 Venituri si cheltuieli'!K40</f>
        <v>0</v>
      </c>
      <c r="L64" s="175">
        <f>'5 Venituri si cheltuieli'!L40</f>
        <v>0</v>
      </c>
      <c r="M64" s="175">
        <f>'5 Venituri si cheltuieli'!M40</f>
        <v>0</v>
      </c>
      <c r="N64" s="175">
        <f>'5 Venituri si cheltuieli'!N40</f>
        <v>0</v>
      </c>
      <c r="O64" s="175">
        <f>'5 Venituri si cheltuieli'!O40</f>
        <v>0</v>
      </c>
      <c r="P64" s="175">
        <f>'5 Venituri si cheltuieli'!P40</f>
        <v>0</v>
      </c>
      <c r="Q64" s="175">
        <f>'5 Venituri si cheltuieli'!Q40</f>
        <v>0</v>
      </c>
      <c r="R64" s="175">
        <f>'5 Venituri si cheltuieli'!R40</f>
        <v>0</v>
      </c>
      <c r="S64" s="175">
        <f>'5 Venituri si cheltuieli'!S40</f>
        <v>0</v>
      </c>
      <c r="T64" s="152">
        <f t="shared" si="33"/>
        <v>0</v>
      </c>
      <c r="U64" s="152">
        <f t="shared" si="34"/>
        <v>0</v>
      </c>
      <c r="V64" s="152">
        <f t="shared" si="35"/>
        <v>0</v>
      </c>
      <c r="W64" s="152">
        <f t="shared" si="36"/>
        <v>0</v>
      </c>
      <c r="X64" s="153">
        <f>'5 Venituri si cheltuieli'!X40</f>
        <v>0</v>
      </c>
      <c r="Y64" s="153">
        <f>'5 Venituri si cheltuieli'!Y40</f>
        <v>0</v>
      </c>
      <c r="Z64" s="153">
        <f>'5 Venituri si cheltuieli'!Z40</f>
        <v>0</v>
      </c>
      <c r="AA64" s="153">
        <f>'5 Venituri si cheltuieli'!AA40</f>
        <v>0</v>
      </c>
      <c r="AB64" s="153">
        <f>'5 Venituri si cheltuieli'!AB40</f>
        <v>0</v>
      </c>
      <c r="AC64" s="153">
        <f>'5 Venituri si cheltuieli'!AC40</f>
        <v>0</v>
      </c>
      <c r="AD64" s="153">
        <f>'5 Venituri si cheltuieli'!AD40</f>
        <v>0</v>
      </c>
      <c r="AE64" s="153">
        <f>'5 Venituri si cheltuieli'!AE40</f>
        <v>0</v>
      </c>
      <c r="AF64" s="153">
        <f>'5 Venituri si cheltuieli'!AF40</f>
        <v>0</v>
      </c>
      <c r="AG64" s="153">
        <f>'5 Venituri si cheltuieli'!AG40</f>
        <v>0</v>
      </c>
    </row>
    <row r="65" spans="1:33" x14ac:dyDescent="0.2">
      <c r="A65" s="171"/>
      <c r="B65" s="99" t="s">
        <v>295</v>
      </c>
      <c r="C65" s="153">
        <f>'5 Venituri si cheltuieli'!C41</f>
        <v>0</v>
      </c>
      <c r="D65" s="175">
        <f>'5 Venituri si cheltuieli'!D41</f>
        <v>0</v>
      </c>
      <c r="E65" s="175">
        <f>'5 Venituri si cheltuieli'!E41</f>
        <v>0</v>
      </c>
      <c r="F65" s="175">
        <f>'5 Venituri si cheltuieli'!F41</f>
        <v>0</v>
      </c>
      <c r="G65" s="175">
        <f>'5 Venituri si cheltuieli'!G41</f>
        <v>0</v>
      </c>
      <c r="H65" s="175">
        <f>'5 Venituri si cheltuieli'!H41</f>
        <v>0</v>
      </c>
      <c r="I65" s="175">
        <f>'5 Venituri si cheltuieli'!I41</f>
        <v>0</v>
      </c>
      <c r="J65" s="175">
        <f>'5 Venituri si cheltuieli'!J41</f>
        <v>0</v>
      </c>
      <c r="K65" s="175">
        <f>'5 Venituri si cheltuieli'!K41</f>
        <v>0</v>
      </c>
      <c r="L65" s="175">
        <f>'5 Venituri si cheltuieli'!L41</f>
        <v>0</v>
      </c>
      <c r="M65" s="175">
        <f>'5 Venituri si cheltuieli'!M41</f>
        <v>0</v>
      </c>
      <c r="N65" s="175">
        <f>'5 Venituri si cheltuieli'!N41</f>
        <v>0</v>
      </c>
      <c r="O65" s="175">
        <f>'5 Venituri si cheltuieli'!O41</f>
        <v>0</v>
      </c>
      <c r="P65" s="175">
        <f>'5 Venituri si cheltuieli'!P41</f>
        <v>0</v>
      </c>
      <c r="Q65" s="175">
        <f>'5 Venituri si cheltuieli'!Q41</f>
        <v>0</v>
      </c>
      <c r="R65" s="175">
        <f>'5 Venituri si cheltuieli'!R41</f>
        <v>0</v>
      </c>
      <c r="S65" s="175">
        <f>'5 Venituri si cheltuieli'!S41</f>
        <v>0</v>
      </c>
      <c r="T65" s="152">
        <f t="shared" si="33"/>
        <v>0</v>
      </c>
      <c r="U65" s="152">
        <f t="shared" si="34"/>
        <v>0</v>
      </c>
      <c r="V65" s="152">
        <f t="shared" si="35"/>
        <v>0</v>
      </c>
      <c r="W65" s="152">
        <f t="shared" si="36"/>
        <v>0</v>
      </c>
      <c r="X65" s="153">
        <f>'5 Venituri si cheltuieli'!X41</f>
        <v>0</v>
      </c>
      <c r="Y65" s="153">
        <f>'5 Venituri si cheltuieli'!Y41</f>
        <v>0</v>
      </c>
      <c r="Z65" s="153">
        <f>'5 Venituri si cheltuieli'!Z41</f>
        <v>0</v>
      </c>
      <c r="AA65" s="153">
        <f>'5 Venituri si cheltuieli'!AA41</f>
        <v>0</v>
      </c>
      <c r="AB65" s="153">
        <f>'5 Venituri si cheltuieli'!AB41</f>
        <v>0</v>
      </c>
      <c r="AC65" s="153">
        <f>'5 Venituri si cheltuieli'!AC41</f>
        <v>0</v>
      </c>
      <c r="AD65" s="153">
        <f>'5 Venituri si cheltuieli'!AD41</f>
        <v>0</v>
      </c>
      <c r="AE65" s="153">
        <f>'5 Venituri si cheltuieli'!AE41</f>
        <v>0</v>
      </c>
      <c r="AF65" s="153">
        <f>'5 Venituri si cheltuieli'!AF41</f>
        <v>0</v>
      </c>
      <c r="AG65" s="153">
        <f>'5 Venituri si cheltuieli'!AG41</f>
        <v>0</v>
      </c>
    </row>
    <row r="66" spans="1:33" x14ac:dyDescent="0.2">
      <c r="A66" s="171"/>
      <c r="B66" s="99" t="s">
        <v>296</v>
      </c>
      <c r="C66" s="153">
        <f>'5 Venituri si cheltuieli'!C42</f>
        <v>0</v>
      </c>
      <c r="D66" s="175">
        <f>'5 Venituri si cheltuieli'!D42</f>
        <v>0</v>
      </c>
      <c r="E66" s="175">
        <f>'5 Venituri si cheltuieli'!E42</f>
        <v>0</v>
      </c>
      <c r="F66" s="175">
        <f>'5 Venituri si cheltuieli'!F42</f>
        <v>0</v>
      </c>
      <c r="G66" s="175">
        <f>'5 Venituri si cheltuieli'!G42</f>
        <v>0</v>
      </c>
      <c r="H66" s="175">
        <f>'5 Venituri si cheltuieli'!H42</f>
        <v>0</v>
      </c>
      <c r="I66" s="175">
        <f>'5 Venituri si cheltuieli'!I42</f>
        <v>0</v>
      </c>
      <c r="J66" s="175">
        <f>'5 Venituri si cheltuieli'!J42</f>
        <v>0</v>
      </c>
      <c r="K66" s="175">
        <f>'5 Venituri si cheltuieli'!K42</f>
        <v>0</v>
      </c>
      <c r="L66" s="175">
        <f>'5 Venituri si cheltuieli'!L42</f>
        <v>0</v>
      </c>
      <c r="M66" s="175">
        <f>'5 Venituri si cheltuieli'!M42</f>
        <v>0</v>
      </c>
      <c r="N66" s="175">
        <f>'5 Venituri si cheltuieli'!N42</f>
        <v>0</v>
      </c>
      <c r="O66" s="175">
        <f>'5 Venituri si cheltuieli'!O42</f>
        <v>0</v>
      </c>
      <c r="P66" s="175">
        <f>'5 Venituri si cheltuieli'!P42</f>
        <v>0</v>
      </c>
      <c r="Q66" s="175">
        <f>'5 Venituri si cheltuieli'!Q42</f>
        <v>0</v>
      </c>
      <c r="R66" s="175">
        <f>'5 Venituri si cheltuieli'!R42</f>
        <v>0</v>
      </c>
      <c r="S66" s="175">
        <f>'5 Venituri si cheltuieli'!S42</f>
        <v>0</v>
      </c>
      <c r="T66" s="152">
        <f t="shared" si="33"/>
        <v>0</v>
      </c>
      <c r="U66" s="152">
        <f t="shared" si="34"/>
        <v>0</v>
      </c>
      <c r="V66" s="152">
        <f t="shared" si="35"/>
        <v>0</v>
      </c>
      <c r="W66" s="152">
        <f t="shared" si="36"/>
        <v>0</v>
      </c>
      <c r="X66" s="153">
        <f>'5 Venituri si cheltuieli'!X42</f>
        <v>0</v>
      </c>
      <c r="Y66" s="153">
        <f>'5 Venituri si cheltuieli'!Y42</f>
        <v>0</v>
      </c>
      <c r="Z66" s="153">
        <f>'5 Venituri si cheltuieli'!Z42</f>
        <v>0</v>
      </c>
      <c r="AA66" s="153">
        <f>'5 Venituri si cheltuieli'!AA42</f>
        <v>0</v>
      </c>
      <c r="AB66" s="153">
        <f>'5 Venituri si cheltuieli'!AB42</f>
        <v>0</v>
      </c>
      <c r="AC66" s="153">
        <f>'5 Venituri si cheltuieli'!AC42</f>
        <v>0</v>
      </c>
      <c r="AD66" s="153">
        <f>'5 Venituri si cheltuieli'!AD42</f>
        <v>0</v>
      </c>
      <c r="AE66" s="153">
        <f>'5 Venituri si cheltuieli'!AE42</f>
        <v>0</v>
      </c>
      <c r="AF66" s="153">
        <f>'5 Venituri si cheltuieli'!AF42</f>
        <v>0</v>
      </c>
      <c r="AG66" s="153">
        <f>'5 Venituri si cheltuieli'!AG42</f>
        <v>0</v>
      </c>
    </row>
    <row r="67" spans="1:33" x14ac:dyDescent="0.2">
      <c r="A67" s="171" t="s">
        <v>379</v>
      </c>
      <c r="B67" s="81" t="s">
        <v>317</v>
      </c>
      <c r="C67" s="154">
        <f>'5 Venituri si cheltuieli'!C43</f>
        <v>0</v>
      </c>
      <c r="D67" s="155">
        <f>'5 Venituri si cheltuieli'!D43</f>
        <v>0</v>
      </c>
      <c r="E67" s="155">
        <f>'5 Venituri si cheltuieli'!E43</f>
        <v>0</v>
      </c>
      <c r="F67" s="155">
        <f>'5 Venituri si cheltuieli'!F43</f>
        <v>0</v>
      </c>
      <c r="G67" s="155">
        <f>'5 Venituri si cheltuieli'!G43</f>
        <v>0</v>
      </c>
      <c r="H67" s="155">
        <f>'5 Venituri si cheltuieli'!H43</f>
        <v>0</v>
      </c>
      <c r="I67" s="155">
        <f>'5 Venituri si cheltuieli'!I43</f>
        <v>0</v>
      </c>
      <c r="J67" s="155">
        <f>'5 Venituri si cheltuieli'!J43</f>
        <v>0</v>
      </c>
      <c r="K67" s="155">
        <f>'5 Venituri si cheltuieli'!K43</f>
        <v>0</v>
      </c>
      <c r="L67" s="155">
        <f>'5 Venituri si cheltuieli'!L43</f>
        <v>0</v>
      </c>
      <c r="M67" s="155">
        <f>'5 Venituri si cheltuieli'!M43</f>
        <v>0</v>
      </c>
      <c r="N67" s="155">
        <f>'5 Venituri si cheltuieli'!N43</f>
        <v>0</v>
      </c>
      <c r="O67" s="155">
        <f>'5 Venituri si cheltuieli'!O43</f>
        <v>0</v>
      </c>
      <c r="P67" s="155">
        <f>'5 Venituri si cheltuieli'!P43</f>
        <v>0</v>
      </c>
      <c r="Q67" s="155">
        <f>'5 Venituri si cheltuieli'!Q43</f>
        <v>0</v>
      </c>
      <c r="R67" s="155">
        <f>'5 Venituri si cheltuieli'!R43</f>
        <v>0</v>
      </c>
      <c r="S67" s="155">
        <f>'5 Venituri si cheltuieli'!S43</f>
        <v>0</v>
      </c>
      <c r="T67" s="152">
        <f t="shared" si="33"/>
        <v>0</v>
      </c>
      <c r="U67" s="152">
        <f t="shared" si="34"/>
        <v>0</v>
      </c>
      <c r="V67" s="152">
        <f t="shared" si="35"/>
        <v>0</v>
      </c>
      <c r="W67" s="152">
        <f t="shared" si="36"/>
        <v>0</v>
      </c>
      <c r="X67" s="154">
        <f>'5 Venituri si cheltuieli'!X43</f>
        <v>0</v>
      </c>
      <c r="Y67" s="154">
        <f>'5 Venituri si cheltuieli'!Y43</f>
        <v>0</v>
      </c>
      <c r="Z67" s="154">
        <f>'5 Venituri si cheltuieli'!Z43</f>
        <v>0</v>
      </c>
      <c r="AA67" s="154">
        <f>'5 Venituri si cheltuieli'!AA43</f>
        <v>0</v>
      </c>
      <c r="AB67" s="154">
        <f>'5 Venituri si cheltuieli'!AB43</f>
        <v>0</v>
      </c>
      <c r="AC67" s="154">
        <f>'5 Venituri si cheltuieli'!AC43</f>
        <v>0</v>
      </c>
      <c r="AD67" s="154">
        <f>'5 Venituri si cheltuieli'!AD43</f>
        <v>0</v>
      </c>
      <c r="AE67" s="154">
        <f>'5 Venituri si cheltuieli'!AE43</f>
        <v>0</v>
      </c>
      <c r="AF67" s="154">
        <f>'5 Venituri si cheltuieli'!AF43</f>
        <v>0</v>
      </c>
      <c r="AG67" s="154">
        <f>'5 Venituri si cheltuieli'!AG43</f>
        <v>0</v>
      </c>
    </row>
    <row r="68" spans="1:33" x14ac:dyDescent="0.2">
      <c r="A68" s="171"/>
      <c r="B68" s="169" t="s">
        <v>299</v>
      </c>
      <c r="C68" s="154">
        <f>'5 Venituri si cheltuieli'!C45</f>
        <v>0</v>
      </c>
      <c r="D68" s="155">
        <f>'5 Venituri si cheltuieli'!D45</f>
        <v>0</v>
      </c>
      <c r="E68" s="155">
        <f>'5 Venituri si cheltuieli'!E45</f>
        <v>0</v>
      </c>
      <c r="F68" s="155">
        <f>'5 Venituri si cheltuieli'!F45</f>
        <v>0</v>
      </c>
      <c r="G68" s="155">
        <f>'5 Venituri si cheltuieli'!G45</f>
        <v>0</v>
      </c>
      <c r="H68" s="155">
        <f>'5 Venituri si cheltuieli'!H45</f>
        <v>0</v>
      </c>
      <c r="I68" s="155">
        <f>'5 Venituri si cheltuieli'!I45</f>
        <v>0</v>
      </c>
      <c r="J68" s="155">
        <f>'5 Venituri si cheltuieli'!J45</f>
        <v>0</v>
      </c>
      <c r="K68" s="155">
        <f>'5 Venituri si cheltuieli'!K45</f>
        <v>0</v>
      </c>
      <c r="L68" s="155">
        <f>'5 Venituri si cheltuieli'!L45</f>
        <v>0</v>
      </c>
      <c r="M68" s="155">
        <f>'5 Venituri si cheltuieli'!M45</f>
        <v>0</v>
      </c>
      <c r="N68" s="155">
        <f>'5 Venituri si cheltuieli'!N45</f>
        <v>0</v>
      </c>
      <c r="O68" s="155">
        <f>'5 Venituri si cheltuieli'!O45</f>
        <v>0</v>
      </c>
      <c r="P68" s="155">
        <f>'5 Venituri si cheltuieli'!P45</f>
        <v>0</v>
      </c>
      <c r="Q68" s="155">
        <f>'5 Venituri si cheltuieli'!Q45</f>
        <v>0</v>
      </c>
      <c r="R68" s="155">
        <f>'5 Venituri si cheltuieli'!R45</f>
        <v>0</v>
      </c>
      <c r="S68" s="155">
        <f>'5 Venituri si cheltuieli'!S45</f>
        <v>0</v>
      </c>
      <c r="T68" s="152">
        <f t="shared" si="33"/>
        <v>0</v>
      </c>
      <c r="U68" s="152">
        <f t="shared" si="34"/>
        <v>0</v>
      </c>
      <c r="V68" s="152">
        <f t="shared" si="35"/>
        <v>0</v>
      </c>
      <c r="W68" s="152">
        <f t="shared" si="36"/>
        <v>0</v>
      </c>
      <c r="X68" s="154">
        <f>'5 Venituri si cheltuieli'!X45</f>
        <v>0</v>
      </c>
      <c r="Y68" s="154">
        <f>'5 Venituri si cheltuieli'!Y45</f>
        <v>0</v>
      </c>
      <c r="Z68" s="154">
        <f>'5 Venituri si cheltuieli'!Z45</f>
        <v>0</v>
      </c>
      <c r="AA68" s="154">
        <f>'5 Venituri si cheltuieli'!AA45</f>
        <v>0</v>
      </c>
      <c r="AB68" s="154">
        <f>'5 Venituri si cheltuieli'!AB45</f>
        <v>0</v>
      </c>
      <c r="AC68" s="154">
        <f>'5 Venituri si cheltuieli'!AC45</f>
        <v>0</v>
      </c>
      <c r="AD68" s="154">
        <f>'5 Venituri si cheltuieli'!AD45</f>
        <v>0</v>
      </c>
      <c r="AE68" s="154">
        <f>'5 Venituri si cheltuieli'!AE45</f>
        <v>0</v>
      </c>
      <c r="AF68" s="154">
        <f>'5 Venituri si cheltuieli'!AF45</f>
        <v>0</v>
      </c>
      <c r="AG68" s="154">
        <f>'5 Venituri si cheltuieli'!AG45</f>
        <v>0</v>
      </c>
    </row>
    <row r="69" spans="1:33" x14ac:dyDescent="0.2">
      <c r="A69" s="446" t="s">
        <v>380</v>
      </c>
      <c r="B69" s="446"/>
      <c r="C69" s="154">
        <f t="shared" ref="C69:S69" si="38">C54+C62+C68</f>
        <v>0</v>
      </c>
      <c r="D69" s="155">
        <f t="shared" si="38"/>
        <v>0</v>
      </c>
      <c r="E69" s="155">
        <f t="shared" si="38"/>
        <v>0</v>
      </c>
      <c r="F69" s="155">
        <f t="shared" si="38"/>
        <v>0</v>
      </c>
      <c r="G69" s="155">
        <f t="shared" si="38"/>
        <v>0</v>
      </c>
      <c r="H69" s="155">
        <f t="shared" si="38"/>
        <v>0</v>
      </c>
      <c r="I69" s="155">
        <f t="shared" si="38"/>
        <v>0</v>
      </c>
      <c r="J69" s="155">
        <f t="shared" si="38"/>
        <v>0</v>
      </c>
      <c r="K69" s="155">
        <f t="shared" si="38"/>
        <v>0</v>
      </c>
      <c r="L69" s="155">
        <f t="shared" si="38"/>
        <v>0</v>
      </c>
      <c r="M69" s="155">
        <f t="shared" si="38"/>
        <v>0</v>
      </c>
      <c r="N69" s="155">
        <f t="shared" si="38"/>
        <v>0</v>
      </c>
      <c r="O69" s="155">
        <f t="shared" si="38"/>
        <v>0</v>
      </c>
      <c r="P69" s="155">
        <f t="shared" si="38"/>
        <v>0</v>
      </c>
      <c r="Q69" s="155">
        <f t="shared" si="38"/>
        <v>0</v>
      </c>
      <c r="R69" s="155">
        <f t="shared" si="38"/>
        <v>0</v>
      </c>
      <c r="S69" s="155">
        <f t="shared" si="38"/>
        <v>0</v>
      </c>
      <c r="T69" s="152">
        <f t="shared" si="33"/>
        <v>0</v>
      </c>
      <c r="U69" s="152">
        <f t="shared" si="34"/>
        <v>0</v>
      </c>
      <c r="V69" s="152">
        <f t="shared" si="35"/>
        <v>0</v>
      </c>
      <c r="W69" s="152">
        <f t="shared" si="36"/>
        <v>0</v>
      </c>
      <c r="X69" s="154">
        <f t="shared" ref="X69:AG69" si="39">X54+X62+X68</f>
        <v>0</v>
      </c>
      <c r="Y69" s="154">
        <f t="shared" si="39"/>
        <v>0</v>
      </c>
      <c r="Z69" s="154">
        <f t="shared" si="39"/>
        <v>0</v>
      </c>
      <c r="AA69" s="154">
        <f t="shared" si="39"/>
        <v>0</v>
      </c>
      <c r="AB69" s="154">
        <f t="shared" si="39"/>
        <v>0</v>
      </c>
      <c r="AC69" s="154">
        <f t="shared" si="39"/>
        <v>0</v>
      </c>
      <c r="AD69" s="154">
        <f t="shared" si="39"/>
        <v>0</v>
      </c>
      <c r="AE69" s="154">
        <f t="shared" si="39"/>
        <v>0</v>
      </c>
      <c r="AF69" s="154">
        <f t="shared" si="39"/>
        <v>0</v>
      </c>
      <c r="AG69" s="154">
        <f t="shared" si="39"/>
        <v>0</v>
      </c>
    </row>
    <row r="70" spans="1:33" x14ac:dyDescent="0.2">
      <c r="A70" s="442" t="s">
        <v>381</v>
      </c>
      <c r="B70" s="442"/>
      <c r="C70" s="154">
        <f t="shared" ref="C70:S70" si="40">C52-C69</f>
        <v>0</v>
      </c>
      <c r="D70" s="155">
        <f t="shared" si="40"/>
        <v>0</v>
      </c>
      <c r="E70" s="155">
        <f t="shared" si="40"/>
        <v>0</v>
      </c>
      <c r="F70" s="155">
        <f t="shared" si="40"/>
        <v>0</v>
      </c>
      <c r="G70" s="155">
        <f t="shared" si="40"/>
        <v>0</v>
      </c>
      <c r="H70" s="155">
        <f t="shared" si="40"/>
        <v>0</v>
      </c>
      <c r="I70" s="155">
        <f t="shared" si="40"/>
        <v>0</v>
      </c>
      <c r="J70" s="155">
        <f t="shared" si="40"/>
        <v>0</v>
      </c>
      <c r="K70" s="155">
        <f t="shared" si="40"/>
        <v>0</v>
      </c>
      <c r="L70" s="155">
        <f t="shared" si="40"/>
        <v>0</v>
      </c>
      <c r="M70" s="155">
        <f t="shared" si="40"/>
        <v>0</v>
      </c>
      <c r="N70" s="155">
        <f t="shared" si="40"/>
        <v>0</v>
      </c>
      <c r="O70" s="155">
        <f t="shared" si="40"/>
        <v>0</v>
      </c>
      <c r="P70" s="155">
        <f t="shared" si="40"/>
        <v>0</v>
      </c>
      <c r="Q70" s="155">
        <f t="shared" si="40"/>
        <v>0</v>
      </c>
      <c r="R70" s="155">
        <f t="shared" si="40"/>
        <v>0</v>
      </c>
      <c r="S70" s="155">
        <f t="shared" si="40"/>
        <v>0</v>
      </c>
      <c r="T70" s="152">
        <f t="shared" si="33"/>
        <v>0</v>
      </c>
      <c r="U70" s="152">
        <f t="shared" si="34"/>
        <v>0</v>
      </c>
      <c r="V70" s="152">
        <f t="shared" si="35"/>
        <v>0</v>
      </c>
      <c r="W70" s="152">
        <f t="shared" si="36"/>
        <v>0</v>
      </c>
      <c r="X70" s="154">
        <f t="shared" ref="X70:AG70" si="41">X52-X69</f>
        <v>0</v>
      </c>
      <c r="Y70" s="154">
        <f t="shared" si="41"/>
        <v>0</v>
      </c>
      <c r="Z70" s="154">
        <f t="shared" si="41"/>
        <v>0</v>
      </c>
      <c r="AA70" s="154">
        <f t="shared" si="41"/>
        <v>0</v>
      </c>
      <c r="AB70" s="154">
        <f t="shared" si="41"/>
        <v>0</v>
      </c>
      <c r="AC70" s="154">
        <f t="shared" si="41"/>
        <v>0</v>
      </c>
      <c r="AD70" s="154">
        <f t="shared" si="41"/>
        <v>0</v>
      </c>
      <c r="AE70" s="154">
        <f t="shared" si="41"/>
        <v>0</v>
      </c>
      <c r="AF70" s="154">
        <f t="shared" si="41"/>
        <v>0</v>
      </c>
      <c r="AG70" s="154">
        <f t="shared" si="41"/>
        <v>0</v>
      </c>
    </row>
    <row r="71" spans="1:33" x14ac:dyDescent="0.2">
      <c r="A71" s="446" t="s">
        <v>382</v>
      </c>
      <c r="B71" s="446"/>
      <c r="C71" s="154">
        <f t="shared" ref="C71:S71" si="42">C33+C70</f>
        <v>0</v>
      </c>
      <c r="D71" s="155">
        <f t="shared" si="42"/>
        <v>0</v>
      </c>
      <c r="E71" s="155">
        <f t="shared" si="42"/>
        <v>0</v>
      </c>
      <c r="F71" s="155">
        <f t="shared" si="42"/>
        <v>0</v>
      </c>
      <c r="G71" s="155">
        <f t="shared" si="42"/>
        <v>0</v>
      </c>
      <c r="H71" s="155">
        <f t="shared" si="42"/>
        <v>0</v>
      </c>
      <c r="I71" s="155">
        <f t="shared" si="42"/>
        <v>0</v>
      </c>
      <c r="J71" s="155">
        <f t="shared" si="42"/>
        <v>0</v>
      </c>
      <c r="K71" s="155">
        <f t="shared" si="42"/>
        <v>0</v>
      </c>
      <c r="L71" s="155">
        <f t="shared" si="42"/>
        <v>0</v>
      </c>
      <c r="M71" s="155">
        <f t="shared" si="42"/>
        <v>0</v>
      </c>
      <c r="N71" s="155">
        <f t="shared" si="42"/>
        <v>0</v>
      </c>
      <c r="O71" s="155">
        <f t="shared" si="42"/>
        <v>0</v>
      </c>
      <c r="P71" s="155">
        <f t="shared" si="42"/>
        <v>0</v>
      </c>
      <c r="Q71" s="155">
        <f t="shared" si="42"/>
        <v>0</v>
      </c>
      <c r="R71" s="155">
        <f t="shared" si="42"/>
        <v>0</v>
      </c>
      <c r="S71" s="155">
        <f t="shared" si="42"/>
        <v>0</v>
      </c>
      <c r="T71" s="152">
        <f t="shared" si="33"/>
        <v>0</v>
      </c>
      <c r="U71" s="152">
        <f t="shared" si="34"/>
        <v>0</v>
      </c>
      <c r="V71" s="152">
        <f t="shared" si="35"/>
        <v>0</v>
      </c>
      <c r="W71" s="152">
        <f t="shared" si="36"/>
        <v>0</v>
      </c>
      <c r="X71" s="154">
        <f t="shared" ref="X71:AG71" si="43">X33+X70</f>
        <v>0</v>
      </c>
      <c r="Y71" s="154">
        <f t="shared" si="43"/>
        <v>0</v>
      </c>
      <c r="Z71" s="154">
        <f t="shared" si="43"/>
        <v>0</v>
      </c>
      <c r="AA71" s="154">
        <f t="shared" si="43"/>
        <v>0</v>
      </c>
      <c r="AB71" s="154">
        <f t="shared" si="43"/>
        <v>0</v>
      </c>
      <c r="AC71" s="154">
        <f t="shared" si="43"/>
        <v>0</v>
      </c>
      <c r="AD71" s="154">
        <f t="shared" si="43"/>
        <v>0</v>
      </c>
      <c r="AE71" s="154">
        <f t="shared" si="43"/>
        <v>0</v>
      </c>
      <c r="AF71" s="154">
        <f t="shared" si="43"/>
        <v>0</v>
      </c>
      <c r="AG71" s="154">
        <f t="shared" si="43"/>
        <v>0</v>
      </c>
    </row>
    <row r="72" spans="1:33" x14ac:dyDescent="0.2">
      <c r="A72" s="144" t="s">
        <v>383</v>
      </c>
      <c r="B72" s="157" t="s">
        <v>384</v>
      </c>
      <c r="C72" s="150"/>
      <c r="D72" s="151"/>
      <c r="E72" s="151"/>
      <c r="F72" s="151"/>
      <c r="G72" s="151"/>
      <c r="H72" s="151"/>
      <c r="I72" s="151"/>
      <c r="J72" s="151"/>
      <c r="K72" s="151"/>
      <c r="L72" s="151"/>
      <c r="M72" s="151"/>
      <c r="N72" s="151"/>
      <c r="O72" s="151"/>
      <c r="P72" s="151"/>
      <c r="Q72" s="151"/>
      <c r="R72" s="151"/>
      <c r="S72" s="176"/>
      <c r="T72" s="152">
        <f t="shared" si="33"/>
        <v>0</v>
      </c>
      <c r="U72" s="152">
        <f t="shared" si="34"/>
        <v>0</v>
      </c>
      <c r="V72" s="152">
        <f t="shared" si="35"/>
        <v>0</v>
      </c>
      <c r="W72" s="152">
        <f t="shared" si="36"/>
        <v>0</v>
      </c>
      <c r="X72" s="177"/>
      <c r="Y72" s="177"/>
      <c r="Z72" s="177"/>
      <c r="AA72" s="177"/>
      <c r="AB72" s="177"/>
      <c r="AC72" s="177"/>
      <c r="AD72" s="177"/>
      <c r="AE72" s="177"/>
      <c r="AF72" s="177"/>
      <c r="AG72" s="177"/>
    </row>
    <row r="73" spans="1:33" x14ac:dyDescent="0.2">
      <c r="A73" s="144" t="s">
        <v>385</v>
      </c>
      <c r="B73" s="157" t="s">
        <v>386</v>
      </c>
      <c r="C73" s="150"/>
      <c r="D73" s="151"/>
      <c r="E73" s="151"/>
      <c r="F73" s="151"/>
      <c r="G73" s="151"/>
      <c r="H73" s="151"/>
      <c r="I73" s="151"/>
      <c r="J73" s="151"/>
      <c r="K73" s="151"/>
      <c r="L73" s="151"/>
      <c r="M73" s="151"/>
      <c r="N73" s="151"/>
      <c r="O73" s="151"/>
      <c r="P73" s="151"/>
      <c r="Q73" s="151"/>
      <c r="R73" s="151"/>
      <c r="S73" s="151"/>
      <c r="T73" s="152">
        <f t="shared" si="33"/>
        <v>0</v>
      </c>
      <c r="U73" s="152">
        <f t="shared" si="34"/>
        <v>0</v>
      </c>
      <c r="V73" s="152">
        <f t="shared" si="35"/>
        <v>0</v>
      </c>
      <c r="W73" s="152">
        <f t="shared" si="36"/>
        <v>0</v>
      </c>
      <c r="X73" s="150"/>
      <c r="Y73" s="150"/>
      <c r="Z73" s="150"/>
      <c r="AA73" s="150"/>
      <c r="AB73" s="150"/>
      <c r="AC73" s="150"/>
      <c r="AD73" s="150"/>
      <c r="AE73" s="150"/>
      <c r="AF73" s="150"/>
      <c r="AG73" s="150"/>
    </row>
    <row r="74" spans="1:33" x14ac:dyDescent="0.2">
      <c r="A74" s="144" t="s">
        <v>387</v>
      </c>
      <c r="B74" s="157" t="s">
        <v>322</v>
      </c>
      <c r="C74" s="153">
        <f>'c Cont PP previzionat'!C33</f>
        <v>0</v>
      </c>
      <c r="D74" s="175">
        <f>'c Cont PP previzionat'!D33</f>
        <v>0</v>
      </c>
      <c r="E74" s="175">
        <f>'c Cont PP previzionat'!E33</f>
        <v>0</v>
      </c>
      <c r="F74" s="175">
        <f>'c Cont PP previzionat'!F33</f>
        <v>0</v>
      </c>
      <c r="G74" s="175">
        <f>'c Cont PP previzionat'!G33</f>
        <v>0</v>
      </c>
      <c r="H74" s="175">
        <f>'c Cont PP previzionat'!H33</f>
        <v>0</v>
      </c>
      <c r="I74" s="175">
        <f>'c Cont PP previzionat'!I33</f>
        <v>0</v>
      </c>
      <c r="J74" s="175">
        <f>'c Cont PP previzionat'!J33</f>
        <v>0</v>
      </c>
      <c r="K74" s="175">
        <f>'c Cont PP previzionat'!K33</f>
        <v>0</v>
      </c>
      <c r="L74" s="175">
        <f>'c Cont PP previzionat'!L33</f>
        <v>0</v>
      </c>
      <c r="M74" s="175">
        <f>'c Cont PP previzionat'!M33</f>
        <v>0</v>
      </c>
      <c r="N74" s="175">
        <f>'c Cont PP previzionat'!N33</f>
        <v>0</v>
      </c>
      <c r="O74" s="175">
        <f>'c Cont PP previzionat'!O33</f>
        <v>0</v>
      </c>
      <c r="P74" s="175">
        <f>'c Cont PP previzionat'!P33</f>
        <v>0</v>
      </c>
      <c r="Q74" s="175">
        <f>'c Cont PP previzionat'!Q33</f>
        <v>0</v>
      </c>
      <c r="R74" s="175">
        <f>'c Cont PP previzionat'!R33</f>
        <v>0</v>
      </c>
      <c r="S74" s="175">
        <f>'c Cont PP previzionat'!S33</f>
        <v>0</v>
      </c>
      <c r="T74" s="152">
        <f t="shared" si="33"/>
        <v>0</v>
      </c>
      <c r="U74" s="152">
        <f t="shared" si="34"/>
        <v>0</v>
      </c>
      <c r="V74" s="152">
        <f t="shared" si="35"/>
        <v>0</v>
      </c>
      <c r="W74" s="152">
        <f t="shared" si="36"/>
        <v>0</v>
      </c>
      <c r="X74" s="153">
        <f>'c Cont PP previzionat'!X33</f>
        <v>0</v>
      </c>
      <c r="Y74" s="153">
        <f>'c Cont PP previzionat'!Y33</f>
        <v>0</v>
      </c>
      <c r="Z74" s="153">
        <f>'c Cont PP previzionat'!Z33</f>
        <v>0</v>
      </c>
      <c r="AA74" s="153">
        <f>'c Cont PP previzionat'!AA33</f>
        <v>0</v>
      </c>
      <c r="AB74" s="153">
        <f>'c Cont PP previzionat'!AB33</f>
        <v>0</v>
      </c>
      <c r="AC74" s="153">
        <f>'c Cont PP previzionat'!AC33</f>
        <v>0</v>
      </c>
      <c r="AD74" s="153">
        <f>'c Cont PP previzionat'!AD33</f>
        <v>0</v>
      </c>
      <c r="AE74" s="153">
        <f>'c Cont PP previzionat'!AE33</f>
        <v>0</v>
      </c>
      <c r="AF74" s="153">
        <f>'c Cont PP previzionat'!AF33</f>
        <v>0</v>
      </c>
      <c r="AG74" s="153">
        <f>'c Cont PP previzionat'!AG33</f>
        <v>0</v>
      </c>
    </row>
    <row r="75" spans="1:33" x14ac:dyDescent="0.2">
      <c r="A75" s="446" t="s">
        <v>388</v>
      </c>
      <c r="B75" s="446"/>
      <c r="C75" s="154">
        <f>C72-C73+C74</f>
        <v>0</v>
      </c>
      <c r="D75" s="155">
        <f t="shared" ref="D75:AG75" si="44">D72-D73+D74</f>
        <v>0</v>
      </c>
      <c r="E75" s="155">
        <f t="shared" si="44"/>
        <v>0</v>
      </c>
      <c r="F75" s="155">
        <f t="shared" si="44"/>
        <v>0</v>
      </c>
      <c r="G75" s="155">
        <f t="shared" si="44"/>
        <v>0</v>
      </c>
      <c r="H75" s="155">
        <f t="shared" si="44"/>
        <v>0</v>
      </c>
      <c r="I75" s="155">
        <f t="shared" si="44"/>
        <v>0</v>
      </c>
      <c r="J75" s="155">
        <f t="shared" si="44"/>
        <v>0</v>
      </c>
      <c r="K75" s="155">
        <f t="shared" si="44"/>
        <v>0</v>
      </c>
      <c r="L75" s="155">
        <f t="shared" si="44"/>
        <v>0</v>
      </c>
      <c r="M75" s="155">
        <f t="shared" si="44"/>
        <v>0</v>
      </c>
      <c r="N75" s="155">
        <f t="shared" si="44"/>
        <v>0</v>
      </c>
      <c r="O75" s="155">
        <f t="shared" si="44"/>
        <v>0</v>
      </c>
      <c r="P75" s="155">
        <f t="shared" si="44"/>
        <v>0</v>
      </c>
      <c r="Q75" s="155">
        <f t="shared" si="44"/>
        <v>0</v>
      </c>
      <c r="R75" s="155">
        <f t="shared" si="44"/>
        <v>0</v>
      </c>
      <c r="S75" s="155">
        <f t="shared" si="44"/>
        <v>0</v>
      </c>
      <c r="T75" s="152">
        <f t="shared" si="33"/>
        <v>0</v>
      </c>
      <c r="U75" s="152">
        <f t="shared" si="34"/>
        <v>0</v>
      </c>
      <c r="V75" s="152">
        <f t="shared" si="35"/>
        <v>0</v>
      </c>
      <c r="W75" s="152">
        <f t="shared" si="36"/>
        <v>0</v>
      </c>
      <c r="X75" s="154">
        <f t="shared" si="44"/>
        <v>0</v>
      </c>
      <c r="Y75" s="154">
        <f t="shared" si="44"/>
        <v>0</v>
      </c>
      <c r="Z75" s="154">
        <f t="shared" si="44"/>
        <v>0</v>
      </c>
      <c r="AA75" s="154">
        <f t="shared" si="44"/>
        <v>0</v>
      </c>
      <c r="AB75" s="154">
        <f t="shared" si="44"/>
        <v>0</v>
      </c>
      <c r="AC75" s="154">
        <f t="shared" si="44"/>
        <v>0</v>
      </c>
      <c r="AD75" s="154">
        <f t="shared" si="44"/>
        <v>0</v>
      </c>
      <c r="AE75" s="154">
        <f t="shared" si="44"/>
        <v>0</v>
      </c>
      <c r="AF75" s="154">
        <f t="shared" si="44"/>
        <v>0</v>
      </c>
      <c r="AG75" s="154">
        <f t="shared" si="44"/>
        <v>0</v>
      </c>
    </row>
    <row r="76" spans="1:33" ht="15" customHeight="1" x14ac:dyDescent="0.2">
      <c r="A76" s="442" t="s">
        <v>354</v>
      </c>
      <c r="B76" s="442"/>
      <c r="C76" s="154">
        <f t="shared" ref="C76:S76" si="45">C33</f>
        <v>0</v>
      </c>
      <c r="D76" s="155">
        <f t="shared" si="45"/>
        <v>0</v>
      </c>
      <c r="E76" s="155">
        <f t="shared" si="45"/>
        <v>0</v>
      </c>
      <c r="F76" s="155">
        <f t="shared" si="45"/>
        <v>0</v>
      </c>
      <c r="G76" s="155">
        <f t="shared" si="45"/>
        <v>0</v>
      </c>
      <c r="H76" s="155">
        <f t="shared" si="45"/>
        <v>0</v>
      </c>
      <c r="I76" s="155">
        <f t="shared" si="45"/>
        <v>0</v>
      </c>
      <c r="J76" s="155">
        <f t="shared" si="45"/>
        <v>0</v>
      </c>
      <c r="K76" s="155">
        <f t="shared" si="45"/>
        <v>0</v>
      </c>
      <c r="L76" s="155">
        <f t="shared" si="45"/>
        <v>0</v>
      </c>
      <c r="M76" s="155">
        <f t="shared" si="45"/>
        <v>0</v>
      </c>
      <c r="N76" s="155">
        <f t="shared" si="45"/>
        <v>0</v>
      </c>
      <c r="O76" s="155">
        <f t="shared" si="45"/>
        <v>0</v>
      </c>
      <c r="P76" s="155">
        <f t="shared" si="45"/>
        <v>0</v>
      </c>
      <c r="Q76" s="155">
        <f t="shared" si="45"/>
        <v>0</v>
      </c>
      <c r="R76" s="155">
        <f t="shared" si="45"/>
        <v>0</v>
      </c>
      <c r="S76" s="155">
        <f t="shared" si="45"/>
        <v>0</v>
      </c>
      <c r="T76" s="152">
        <f t="shared" si="33"/>
        <v>0</v>
      </c>
      <c r="U76" s="152">
        <f t="shared" si="34"/>
        <v>0</v>
      </c>
      <c r="V76" s="152">
        <f t="shared" si="35"/>
        <v>0</v>
      </c>
      <c r="W76" s="152">
        <f t="shared" si="36"/>
        <v>0</v>
      </c>
      <c r="X76" s="154">
        <f t="shared" ref="X76:AG76" si="46">X33</f>
        <v>0</v>
      </c>
      <c r="Y76" s="154">
        <f t="shared" si="46"/>
        <v>0</v>
      </c>
      <c r="Z76" s="154">
        <f t="shared" si="46"/>
        <v>0</v>
      </c>
      <c r="AA76" s="154">
        <f t="shared" si="46"/>
        <v>0</v>
      </c>
      <c r="AB76" s="154">
        <f t="shared" si="46"/>
        <v>0</v>
      </c>
      <c r="AC76" s="154">
        <f t="shared" si="46"/>
        <v>0</v>
      </c>
      <c r="AD76" s="154">
        <f t="shared" si="46"/>
        <v>0</v>
      </c>
      <c r="AE76" s="154">
        <f t="shared" si="46"/>
        <v>0</v>
      </c>
      <c r="AF76" s="154">
        <f t="shared" si="46"/>
        <v>0</v>
      </c>
      <c r="AG76" s="154">
        <f t="shared" si="46"/>
        <v>0</v>
      </c>
    </row>
    <row r="77" spans="1:33" x14ac:dyDescent="0.2">
      <c r="A77" s="446" t="s">
        <v>389</v>
      </c>
      <c r="B77" s="446"/>
      <c r="C77" s="154">
        <f t="shared" ref="C77:S77" si="47">C70-C75</f>
        <v>0</v>
      </c>
      <c r="D77" s="155">
        <f t="shared" si="47"/>
        <v>0</v>
      </c>
      <c r="E77" s="155">
        <f t="shared" si="47"/>
        <v>0</v>
      </c>
      <c r="F77" s="155">
        <f t="shared" si="47"/>
        <v>0</v>
      </c>
      <c r="G77" s="155">
        <f t="shared" si="47"/>
        <v>0</v>
      </c>
      <c r="H77" s="155">
        <f t="shared" si="47"/>
        <v>0</v>
      </c>
      <c r="I77" s="155">
        <f t="shared" si="47"/>
        <v>0</v>
      </c>
      <c r="J77" s="155">
        <f t="shared" si="47"/>
        <v>0</v>
      </c>
      <c r="K77" s="155">
        <f t="shared" si="47"/>
        <v>0</v>
      </c>
      <c r="L77" s="155">
        <f t="shared" si="47"/>
        <v>0</v>
      </c>
      <c r="M77" s="155">
        <f t="shared" si="47"/>
        <v>0</v>
      </c>
      <c r="N77" s="155">
        <f t="shared" si="47"/>
        <v>0</v>
      </c>
      <c r="O77" s="155">
        <f t="shared" si="47"/>
        <v>0</v>
      </c>
      <c r="P77" s="155">
        <f t="shared" si="47"/>
        <v>0</v>
      </c>
      <c r="Q77" s="155">
        <f t="shared" si="47"/>
        <v>0</v>
      </c>
      <c r="R77" s="155">
        <f t="shared" si="47"/>
        <v>0</v>
      </c>
      <c r="S77" s="155">
        <f t="shared" si="47"/>
        <v>0</v>
      </c>
      <c r="T77" s="152">
        <f t="shared" si="33"/>
        <v>0</v>
      </c>
      <c r="U77" s="152">
        <f t="shared" si="34"/>
        <v>0</v>
      </c>
      <c r="V77" s="152">
        <f t="shared" si="35"/>
        <v>0</v>
      </c>
      <c r="W77" s="152">
        <f t="shared" si="36"/>
        <v>0</v>
      </c>
      <c r="X77" s="154">
        <f t="shared" ref="X77:AG77" si="48">X70-X75</f>
        <v>0</v>
      </c>
      <c r="Y77" s="154">
        <f t="shared" si="48"/>
        <v>0</v>
      </c>
      <c r="Z77" s="154">
        <f t="shared" si="48"/>
        <v>0</v>
      </c>
      <c r="AA77" s="154">
        <f t="shared" si="48"/>
        <v>0</v>
      </c>
      <c r="AB77" s="154">
        <f t="shared" si="48"/>
        <v>0</v>
      </c>
      <c r="AC77" s="154">
        <f t="shared" si="48"/>
        <v>0</v>
      </c>
      <c r="AD77" s="154">
        <f t="shared" si="48"/>
        <v>0</v>
      </c>
      <c r="AE77" s="154">
        <f t="shared" si="48"/>
        <v>0</v>
      </c>
      <c r="AF77" s="154">
        <f t="shared" si="48"/>
        <v>0</v>
      </c>
      <c r="AG77" s="154">
        <f t="shared" si="48"/>
        <v>0</v>
      </c>
    </row>
    <row r="78" spans="1:33" x14ac:dyDescent="0.2">
      <c r="A78" s="447" t="s">
        <v>390</v>
      </c>
      <c r="B78" s="448"/>
      <c r="C78" s="448"/>
      <c r="D78" s="448"/>
      <c r="E78" s="448"/>
      <c r="F78" s="448"/>
      <c r="G78" s="448"/>
      <c r="H78" s="448"/>
      <c r="I78" s="448"/>
      <c r="J78" s="448"/>
      <c r="K78" s="448"/>
      <c r="L78" s="448"/>
      <c r="M78" s="448"/>
      <c r="N78" s="448"/>
      <c r="O78" s="448"/>
      <c r="P78" s="448"/>
      <c r="Q78" s="448"/>
      <c r="R78" s="448"/>
      <c r="S78" s="141"/>
      <c r="T78" s="178"/>
      <c r="U78" s="178"/>
      <c r="V78" s="178"/>
      <c r="W78" s="178"/>
      <c r="X78" s="142"/>
      <c r="Y78" s="142"/>
      <c r="Z78" s="142"/>
      <c r="AA78" s="142"/>
      <c r="AB78" s="142"/>
      <c r="AC78" s="142"/>
      <c r="AD78" s="142"/>
      <c r="AE78" s="142"/>
      <c r="AF78" s="142"/>
      <c r="AG78" s="163"/>
    </row>
    <row r="79" spans="1:33" x14ac:dyDescent="0.2">
      <c r="A79" s="446" t="s">
        <v>391</v>
      </c>
      <c r="B79" s="446"/>
      <c r="C79" s="154">
        <f>C76+C77</f>
        <v>0</v>
      </c>
      <c r="D79" s="155">
        <f t="shared" ref="D79:AG79" si="49">D76+D77</f>
        <v>0</v>
      </c>
      <c r="E79" s="155">
        <f t="shared" si="49"/>
        <v>0</v>
      </c>
      <c r="F79" s="155">
        <f t="shared" si="49"/>
        <v>0</v>
      </c>
      <c r="G79" s="155">
        <f t="shared" si="49"/>
        <v>0</v>
      </c>
      <c r="H79" s="155">
        <f t="shared" si="49"/>
        <v>0</v>
      </c>
      <c r="I79" s="155">
        <f t="shared" si="49"/>
        <v>0</v>
      </c>
      <c r="J79" s="155">
        <f t="shared" si="49"/>
        <v>0</v>
      </c>
      <c r="K79" s="155">
        <f t="shared" si="49"/>
        <v>0</v>
      </c>
      <c r="L79" s="155">
        <f t="shared" si="49"/>
        <v>0</v>
      </c>
      <c r="M79" s="155">
        <f t="shared" si="49"/>
        <v>0</v>
      </c>
      <c r="N79" s="155">
        <f t="shared" si="49"/>
        <v>0</v>
      </c>
      <c r="O79" s="155">
        <f t="shared" si="49"/>
        <v>0</v>
      </c>
      <c r="P79" s="155">
        <f t="shared" si="49"/>
        <v>0</v>
      </c>
      <c r="Q79" s="155">
        <f t="shared" si="49"/>
        <v>0</v>
      </c>
      <c r="R79" s="155">
        <f t="shared" si="49"/>
        <v>0</v>
      </c>
      <c r="S79" s="155">
        <f t="shared" si="49"/>
        <v>0</v>
      </c>
      <c r="T79" s="152">
        <f>SUM(D79:G79)</f>
        <v>0</v>
      </c>
      <c r="U79" s="152">
        <f t="shared" ref="U79" si="50">SUM(H79:K79)</f>
        <v>0</v>
      </c>
      <c r="V79" s="152">
        <f t="shared" ref="V79" si="51">SUM(L79:O79)</f>
        <v>0</v>
      </c>
      <c r="W79" s="152">
        <f t="shared" ref="W79" si="52">SUM(P79:S79)</f>
        <v>0</v>
      </c>
      <c r="X79" s="154">
        <f t="shared" si="49"/>
        <v>0</v>
      </c>
      <c r="Y79" s="154">
        <f t="shared" si="49"/>
        <v>0</v>
      </c>
      <c r="Z79" s="154">
        <f t="shared" si="49"/>
        <v>0</v>
      </c>
      <c r="AA79" s="154">
        <f t="shared" si="49"/>
        <v>0</v>
      </c>
      <c r="AB79" s="154">
        <f t="shared" si="49"/>
        <v>0</v>
      </c>
      <c r="AC79" s="154">
        <f t="shared" si="49"/>
        <v>0</v>
      </c>
      <c r="AD79" s="154">
        <f t="shared" si="49"/>
        <v>0</v>
      </c>
      <c r="AE79" s="154">
        <f t="shared" si="49"/>
        <v>0</v>
      </c>
      <c r="AF79" s="154">
        <f t="shared" si="49"/>
        <v>0</v>
      </c>
      <c r="AG79" s="154">
        <f t="shared" si="49"/>
        <v>0</v>
      </c>
    </row>
    <row r="80" spans="1:33" x14ac:dyDescent="0.2">
      <c r="A80" s="446" t="s">
        <v>392</v>
      </c>
      <c r="B80" s="446"/>
      <c r="C80" s="179"/>
      <c r="D80" s="155">
        <f>C81</f>
        <v>0</v>
      </c>
      <c r="E80" s="155">
        <f t="shared" ref="E80:S80" si="53">D81</f>
        <v>0</v>
      </c>
      <c r="F80" s="155">
        <f t="shared" si="53"/>
        <v>0</v>
      </c>
      <c r="G80" s="155">
        <f t="shared" si="53"/>
        <v>0</v>
      </c>
      <c r="H80" s="155">
        <f t="shared" si="53"/>
        <v>0</v>
      </c>
      <c r="I80" s="155">
        <f t="shared" si="53"/>
        <v>0</v>
      </c>
      <c r="J80" s="155">
        <f t="shared" si="53"/>
        <v>0</v>
      </c>
      <c r="K80" s="155">
        <f t="shared" si="53"/>
        <v>0</v>
      </c>
      <c r="L80" s="155">
        <f t="shared" si="53"/>
        <v>0</v>
      </c>
      <c r="M80" s="155">
        <f t="shared" si="53"/>
        <v>0</v>
      </c>
      <c r="N80" s="155">
        <f t="shared" si="53"/>
        <v>0</v>
      </c>
      <c r="O80" s="155">
        <f t="shared" si="53"/>
        <v>0</v>
      </c>
      <c r="P80" s="155">
        <f t="shared" si="53"/>
        <v>0</v>
      </c>
      <c r="Q80" s="155">
        <f t="shared" si="53"/>
        <v>0</v>
      </c>
      <c r="R80" s="155">
        <f t="shared" si="53"/>
        <v>0</v>
      </c>
      <c r="S80" s="155">
        <f t="shared" si="53"/>
        <v>0</v>
      </c>
      <c r="T80" s="152">
        <f>D80</f>
        <v>0</v>
      </c>
      <c r="U80" s="152">
        <f>H80</f>
        <v>0</v>
      </c>
      <c r="V80" s="152">
        <f>L80</f>
        <v>0</v>
      </c>
      <c r="W80" s="152">
        <f>P80</f>
        <v>0</v>
      </c>
      <c r="X80" s="154">
        <f t="shared" ref="X80:AG80" si="54">W81</f>
        <v>0</v>
      </c>
      <c r="Y80" s="154">
        <f t="shared" si="54"/>
        <v>0</v>
      </c>
      <c r="Z80" s="154">
        <f t="shared" si="54"/>
        <v>0</v>
      </c>
      <c r="AA80" s="154">
        <f t="shared" si="54"/>
        <v>0</v>
      </c>
      <c r="AB80" s="154">
        <f t="shared" si="54"/>
        <v>0</v>
      </c>
      <c r="AC80" s="154">
        <f t="shared" si="54"/>
        <v>0</v>
      </c>
      <c r="AD80" s="154">
        <f t="shared" si="54"/>
        <v>0</v>
      </c>
      <c r="AE80" s="154">
        <f t="shared" si="54"/>
        <v>0</v>
      </c>
      <c r="AF80" s="154">
        <f t="shared" si="54"/>
        <v>0</v>
      </c>
      <c r="AG80" s="154">
        <f t="shared" si="54"/>
        <v>0</v>
      </c>
    </row>
    <row r="81" spans="1:33" x14ac:dyDescent="0.2">
      <c r="A81" s="446" t="s">
        <v>393</v>
      </c>
      <c r="B81" s="446"/>
      <c r="C81" s="154">
        <f>C80+C79</f>
        <v>0</v>
      </c>
      <c r="D81" s="155">
        <f t="shared" ref="D81:AG81" si="55">D80+D79</f>
        <v>0</v>
      </c>
      <c r="E81" s="155">
        <f t="shared" si="55"/>
        <v>0</v>
      </c>
      <c r="F81" s="155">
        <f t="shared" si="55"/>
        <v>0</v>
      </c>
      <c r="G81" s="155">
        <f t="shared" si="55"/>
        <v>0</v>
      </c>
      <c r="H81" s="155">
        <f t="shared" si="55"/>
        <v>0</v>
      </c>
      <c r="I81" s="155">
        <f t="shared" si="55"/>
        <v>0</v>
      </c>
      <c r="J81" s="155">
        <f t="shared" si="55"/>
        <v>0</v>
      </c>
      <c r="K81" s="155">
        <f t="shared" si="55"/>
        <v>0</v>
      </c>
      <c r="L81" s="155">
        <f t="shared" si="55"/>
        <v>0</v>
      </c>
      <c r="M81" s="155">
        <f t="shared" si="55"/>
        <v>0</v>
      </c>
      <c r="N81" s="155">
        <f t="shared" si="55"/>
        <v>0</v>
      </c>
      <c r="O81" s="155">
        <f t="shared" si="55"/>
        <v>0</v>
      </c>
      <c r="P81" s="155">
        <f t="shared" si="55"/>
        <v>0</v>
      </c>
      <c r="Q81" s="155">
        <f t="shared" si="55"/>
        <v>0</v>
      </c>
      <c r="R81" s="155">
        <f t="shared" si="55"/>
        <v>0</v>
      </c>
      <c r="S81" s="155">
        <f t="shared" si="55"/>
        <v>0</v>
      </c>
      <c r="T81" s="154">
        <f>T80+T79</f>
        <v>0</v>
      </c>
      <c r="U81" s="154">
        <f t="shared" ref="U81:W81" si="56">U80+U79</f>
        <v>0</v>
      </c>
      <c r="V81" s="154">
        <f t="shared" si="56"/>
        <v>0</v>
      </c>
      <c r="W81" s="154">
        <f t="shared" si="56"/>
        <v>0</v>
      </c>
      <c r="X81" s="154">
        <f t="shared" si="55"/>
        <v>0</v>
      </c>
      <c r="Y81" s="154">
        <f t="shared" si="55"/>
        <v>0</v>
      </c>
      <c r="Z81" s="154">
        <f t="shared" si="55"/>
        <v>0</v>
      </c>
      <c r="AA81" s="154">
        <f t="shared" si="55"/>
        <v>0</v>
      </c>
      <c r="AB81" s="154">
        <f t="shared" si="55"/>
        <v>0</v>
      </c>
      <c r="AC81" s="154">
        <f t="shared" si="55"/>
        <v>0</v>
      </c>
      <c r="AD81" s="154">
        <f t="shared" si="55"/>
        <v>0</v>
      </c>
      <c r="AE81" s="154">
        <f t="shared" si="55"/>
        <v>0</v>
      </c>
      <c r="AF81" s="154">
        <f t="shared" si="55"/>
        <v>0</v>
      </c>
      <c r="AG81" s="154">
        <f t="shared" si="55"/>
        <v>0</v>
      </c>
    </row>
  </sheetData>
  <mergeCells count="45">
    <mergeCell ref="A77:B77"/>
    <mergeCell ref="A78:R78"/>
    <mergeCell ref="A79:B79"/>
    <mergeCell ref="A80:B80"/>
    <mergeCell ref="A81:B81"/>
    <mergeCell ref="A76:B76"/>
    <mergeCell ref="A23:R23"/>
    <mergeCell ref="A26:B26"/>
    <mergeCell ref="A31:B31"/>
    <mergeCell ref="A32:B32"/>
    <mergeCell ref="A33:B33"/>
    <mergeCell ref="A34:R34"/>
    <mergeCell ref="A52:B52"/>
    <mergeCell ref="A69:B69"/>
    <mergeCell ref="A70:B70"/>
    <mergeCell ref="A71:B71"/>
    <mergeCell ref="A75:B75"/>
    <mergeCell ref="A22:B22"/>
    <mergeCell ref="Z4:Z5"/>
    <mergeCell ref="AA4:AA5"/>
    <mergeCell ref="AB4:AB5"/>
    <mergeCell ref="AC4:AC5"/>
    <mergeCell ref="T4:T5"/>
    <mergeCell ref="U4:U5"/>
    <mergeCell ref="V4:V5"/>
    <mergeCell ref="W4:W5"/>
    <mergeCell ref="X4:X5"/>
    <mergeCell ref="Y4:Y5"/>
    <mergeCell ref="A6:R6"/>
    <mergeCell ref="A14:B14"/>
    <mergeCell ref="A21:B21"/>
    <mergeCell ref="A2:R2"/>
    <mergeCell ref="A3:A5"/>
    <mergeCell ref="B3:B5"/>
    <mergeCell ref="D3:W3"/>
    <mergeCell ref="X3:AG3"/>
    <mergeCell ref="C4:C5"/>
    <mergeCell ref="D4:G4"/>
    <mergeCell ref="H4:K4"/>
    <mergeCell ref="L4:O4"/>
    <mergeCell ref="P4:S4"/>
    <mergeCell ref="AF4:AF5"/>
    <mergeCell ref="AG4:AG5"/>
    <mergeCell ref="AD4:AD5"/>
    <mergeCell ref="AE4:AE5"/>
  </mergeCells>
  <dataValidations count="1">
    <dataValidation errorStyle="information" allowBlank="1" showInputMessage="1" showErrorMessage="1" sqref="Q10:R13 JL10:JM13 TH10:TI13 ADD10:ADE13 AMZ10:ANA13 AWV10:AWW13 BGR10:BGS13 BQN10:BQO13 CAJ10:CAK13 CKF10:CKG13 CUB10:CUC13 DDX10:DDY13 DNT10:DNU13 DXP10:DXQ13 EHL10:EHM13 ERH10:ERI13 FBD10:FBE13 FKZ10:FLA13 FUV10:FUW13 GER10:GES13 GON10:GOO13 GYJ10:GYK13 HIF10:HIG13 HSB10:HSC13 IBX10:IBY13 ILT10:ILU13 IVP10:IVQ13 JFL10:JFM13 JPH10:JPI13 JZD10:JZE13 KIZ10:KJA13 KSV10:KSW13 LCR10:LCS13 LMN10:LMO13 LWJ10:LWK13 MGF10:MGG13 MQB10:MQC13 MZX10:MZY13 NJT10:NJU13 NTP10:NTQ13 ODL10:ODM13 ONH10:ONI13 OXD10:OXE13 PGZ10:PHA13 PQV10:PQW13 QAR10:QAS13 QKN10:QKO13 QUJ10:QUK13 REF10:REG13 ROB10:ROC13 RXX10:RXY13 SHT10:SHU13 SRP10:SRQ13 TBL10:TBM13 TLH10:TLI13 TVD10:TVE13 UEZ10:UFA13 UOV10:UOW13 UYR10:UYS13 VIN10:VIO13 VSJ10:VSK13 WCF10:WCG13 WMB10:WMC13 WVX10:WVY13 JL8:JM8 X70:AG70 JK79:JM79 TG79:TI79 ADC79:ADE79 AMY79:ANA79 AWU79:AWW79 BGQ79:BGS79 BQM79:BQO79 CAI79:CAK79 CKE79:CKG79 CUA79:CUC79 DDW79:DDY79 DNS79:DNU79 DXO79:DXQ79 EHK79:EHM79 ERG79:ERI79 FBC79:FBE79 FKY79:FLA79 FUU79:FUW79 GEQ79:GES79 GOM79:GOO79 GYI79:GYK79 HIE79:HIG79 HSA79:HSC79 IBW79:IBY79 ILS79:ILU79 IVO79:IVQ79 JFK79:JFM79 JPG79:JPI79 JZC79:JZE79 KIY79:KJA79 KSU79:KSW79 LCQ79:LCS79 LMM79:LMO79 LWI79:LWK79 MGE79:MGG79 MQA79:MQC79 MZW79:MZY79 NJS79:NJU79 NTO79:NTQ79 ODK79:ODM79 ONG79:ONI79 OXC79:OXE79 PGY79:PHA79 PQU79:PQW79 QAQ79:QAS79 QKM79:QKO79 QUI79:QUK79 REE79:REG79 ROA79:ROC79 RXW79:RXY79 SHS79:SHU79 SRO79:SRQ79 TBK79:TBM79 TLG79:TLI79 TVC79:TVE79 UEY79:UFA79 UOU79:UOW79 UYQ79:UYS79 VIM79:VIO79 VSI79:VSK79 WCE79:WCG79 WMA79:WMC79 WVW79:WVY79 Q25:R25 JL58:JM58 TH58:TI58 ADD58:ADE58 AMZ58:ANA58 AWV58:AWW58 BGR58:BGS58 BQN58:BQO58 CAJ58:CAK58 CKF58:CKG58 CUB58:CUC58 DDX58:DDY58 DNT58:DNU58 DXP58:DXQ58 EHL58:EHM58 ERH58:ERI58 FBD58:FBE58 FKZ58:FLA58 FUV58:FUW58 GER58:GES58 GON58:GOO58 GYJ58:GYK58 HIF58:HIG58 HSB58:HSC58 IBX58:IBY58 ILT58:ILU58 IVP58:IVQ58 JFL58:JFM58 JPH58:JPI58 JZD58:JZE58 KIZ58:KJA58 KSV58:KSW58 LCR58:LCS58 LMN58:LMO58 LWJ58:LWK58 MGF58:MGG58 MQB58:MQC58 MZX58:MZY58 NJT58:NJU58 NTP58:NTQ58 ODL58:ODM58 ONH58:ONI58 OXD58:OXE58 PGZ58:PHA58 PQV58:PQW58 QAR58:QAS58 QKN58:QKO58 QUJ58:QUK58 REF58:REG58 ROB58:ROC58 RXX58:RXY58 SHT58:SHU58 SRP58:SRQ58 TBL58:TBM58 TLH58:TLI58 TVD58:TVE58 UEZ58:UFA58 UOV58:UOW58 UYR58:UYS58 VIN58:VIO58 VSJ58:VSK58 WCF58:WCG58 WMB58:WMC58 WVX58:WVY58 Q28:R30 JL28:JM30 TH28:TI30 ADD28:ADE30 AMZ28:ANA30 AWV28:AWW30 BGR28:BGS30 BQN28:BQO30 CAJ28:CAK30 CKF28:CKG30 CUB28:CUC30 DDX28:DDY30 DNT28:DNU30 DXP28:DXQ30 EHL28:EHM30 ERH28:ERI30 FBD28:FBE30 FKZ28:FLA30 FUV28:FUW30 GER28:GES30 GON28:GOO30 GYJ28:GYK30 HIF28:HIG30 HSB28:HSC30 IBX28:IBY30 ILT28:ILU30 IVP28:IVQ30 JFL28:JFM30 JPH28:JPI30 JZD28:JZE30 KIZ28:KJA30 KSV28:KSW30 LCR28:LCS30 LMN28:LMO30 LWJ28:LWK30 MGF28:MGG30 MQB28:MQC30 MZX28:MZY30 NJT28:NJU30 NTP28:NTQ30 ODL28:ODM30 ONH28:ONI30 OXD28:OXE30 PGZ28:PHA30 PQV28:PQW30 QAR28:QAS30 QKN28:QKO30 QUJ28:QUK30 REF28:REG30 ROB28:ROC30 RXX28:RXY30 SHT28:SHU30 SRP28:SRQ30 TBL28:TBM30 TLH28:TLI30 TVD28:TVE30 UEZ28:UFA30 UOV28:UOW30 UYR28:UYS30 VIN28:VIO30 VSJ28:VSK30 WCF28:WCG30 WMB28:WMC30 WVX28:WVY30 X79:AG79 T16:U19 Q8:R8 T21:U22 T8:U14 WVX25:WVY25 WVX8:WVY8 WMB25:WMC25 WMB8:WMC8 WCF25:WCG25 WCF8:WCG8 VSJ25:VSK25 VSJ8:VSK8 VIN25:VIO25 VIN8:VIO8 UYR25:UYS25 UYR8:UYS8 UOV25:UOW25 UOV8:UOW8 UEZ25:UFA25 UEZ8:UFA8 TVD25:TVE25 TVD8:TVE8 TLH25:TLI25 TLH8:TLI8 TBL25:TBM25 TBL8:TBM8 SRP25:SRQ25 SRP8:SRQ8 SHT25:SHU25 SHT8:SHU8 RXX25:RXY25 RXX8:RXY8 ROB25:ROC25 ROB8:ROC8 REF25:REG25 REF8:REG8 QUJ25:QUK25 QUJ8:QUK8 QKN25:QKO25 QKN8:QKO8 QAR25:QAS25 QAR8:QAS8 PQV25:PQW25 PQV8:PQW8 PGZ25:PHA25 PGZ8:PHA8 OXD25:OXE25 OXD8:OXE8 ONH25:ONI25 ONH8:ONI8 ODL25:ODM25 ODL8:ODM8 NTP25:NTQ25 NTP8:NTQ8 NJT25:NJU25 NJT8:NJU8 MZX25:MZY25 MZX8:MZY8 MQB25:MQC25 MQB8:MQC8 MGF25:MGG25 MGF8:MGG8 LWJ25:LWK25 LWJ8:LWK8 LMN25:LMO25 LMN8:LMO8 LCR25:LCS25 LCR8:LCS8 KSV25:KSW25 KSV8:KSW8 KIZ25:KJA25 KIZ8:KJA8 JZD25:JZE25 JZD8:JZE8 JPH25:JPI25 JPH8:JPI8 JFL25:JFM25 JFL8:JFM8 IVP25:IVQ25 IVP8:IVQ8 ILT25:ILU25 ILT8:ILU8 IBX25:IBY25 IBX8:IBY8 HSB25:HSC25 HSB8:HSC8 HIF25:HIG25 HIF8:HIG8 GYJ25:GYK25 GYJ8:GYK8 GON25:GOO25 GON8:GOO8 GER25:GES25 GER8:GES8 FUV25:FUW25 FUV8:FUW8 FKZ25:FLA25 FKZ8:FLA8 FBD25:FBE25 FBD8:FBE8 ERH25:ERI25 ERH8:ERI8 EHL25:EHM25 EHL8:EHM8 DXP25:DXQ25 DXP8:DXQ8 DNT25:DNU25 DNT8:DNU8 DDX25:DDY25 DDX8:DDY8 CUB25:CUC25 CUB8:CUC8 CKF25:CKG25 CKF8:CKG8 CAJ25:CAK25 CAJ8:CAK8 BQN25:BQO25 BQN8:BQO8 BGR25:BGS25 BGR8:BGS8 AWV25:AWW25 AWV8:AWW8 AMZ25:ANA25 AMZ8:ANA8 ADD25:ADE25 ADD8:ADE8 TH25:TI25 TH8:TI8 JL25:JM25 JK20:JM20 JK74:JM77 TG20:TI20 TG74:TI77 ADC20:ADE20 ADC74:ADE77 AMY20:ANA20 AMY74:ANA77 AWU20:AWW20 AWU74:AWW77 BGQ20:BGS20 BGQ74:BGS77 BQM20:BQO20 BQM74:BQO77 CAI20:CAK20 CAI74:CAK77 CKE20:CKG20 CKE74:CKG77 CUA20:CUC20 CUA74:CUC77 DDW20:DDY20 DDW74:DDY77 DNS20:DNU20 DNS74:DNU77 DXO20:DXQ20 DXO74:DXQ77 EHK20:EHM20 EHK74:EHM77 ERG20:ERI20 ERG74:ERI77 FBC20:FBE20 FBC74:FBE77 FKY20:FLA20 FKY74:FLA77 FUU20:FUW20 FUU74:FUW77 GEQ20:GES20 GEQ74:GES77 GOM20:GOO20 GOM74:GOO77 GYI20:GYK20 GYI74:GYK77 HIE20:HIG20 HIE74:HIG77 HSA20:HSC20 HSA74:HSC77 IBW20:IBY20 IBW74:IBY77 ILS20:ILU20 ILS74:ILU77 IVO20:IVQ20 IVO74:IVQ77 JFK20:JFM20 JFK74:JFM77 JPG20:JPI20 JPG74:JPI77 JZC20:JZE20 JZC74:JZE77 KIY20:KJA20 KIY74:KJA77 KSU20:KSW20 KSU74:KSW77 LCQ20:LCS20 LCQ74:LCS77 LMM20:LMO20 LMM74:LMO77 LWI20:LWK20 LWI74:LWK77 MGE20:MGG20 MGE74:MGG77 MQA20:MQC20 MQA74:MQC77 MZW20:MZY20 MZW74:MZY77 NJS20:NJU20 NJS74:NJU77 NTO20:NTQ20 NTO74:NTQ77 ODK20:ODM20 ODK74:ODM77 ONG20:ONI20 ONG74:ONI77 OXC20:OXE20 OXC74:OXE77 PGY20:PHA20 PGY74:PHA77 PQU20:PQW20 PQU74:PQW77 QAQ20:QAS20 QAQ74:QAS77 QKM20:QKO20 QKM74:QKO77 QUI20:QUK20 QUI74:QUK77 REE20:REG20 REE74:REG77 ROA20:ROC20 ROA74:ROC77 RXW20:RXY20 RXW74:RXY77 SHS20:SHU20 SHS74:SHU77 SRO20:SRQ20 SRO74:SRQ77 TBK20:TBM20 TBK74:TBM77 TLG20:TLI20 TLG74:TLI77 TVC20:TVE20 TVC74:TVE77 UEY20:UFA20 UEY74:UFA77 UOU20:UOW20 UOU74:UOW77 UYQ20:UYS20 UYQ74:UYS77 VIM20:VIO20 VIM74:VIO77 VSI20:VSK20 VSI74:VSK77 WCE20:WCG20 WCE74:WCG77 WMA20:WMC20 WMA74:WMC77 WVW20:WVY20 WVW74:WVY77 X62:AG68 T36:U52 WVW62:WVY70 JK62:JM70 TG62:TI70 ADC62:ADE70 AMY62:ANA70 AWU62:AWW70 BGQ62:BGS70 BQM62:BQO70 CAI62:CAK70 CKE62:CKG70 CUA62:CUC70 DDW62:DDY70 DNS62:DNU70 DXO62:DXQ70 EHK62:EHM70 ERG62:ERI70 FBC62:FBE70 FKY62:FLA70 FUU62:FUW70 GEQ62:GES70 GOM62:GOO70 GYI62:GYK70 HIE62:HIG70 HSA62:HSC70 IBW62:IBY70 ILS62:ILU70 IVO62:IVQ70 JFK62:JFM70 JPG62:JPI70 JZC62:JZE70 KIY62:KJA70 KSU62:KSW70 LCQ62:LCS70 LMM62:LMO70 LWI62:LWK70 MGE62:MGG70 MQA62:MQC70 MZW62:MZY70 NJS62:NJU70 NTO62:NTQ70 ODK62:ODM70 ONG62:ONI70 OXC62:OXE70 PGY62:PHA70 PQU62:PQW70 QAQ62:QAS70 QKM62:QKO70 QUI62:QUK70 REE62:REG70 ROA62:ROC70 RXW62:RXY70 SHS62:SHU70 SRO62:SRQ70 TBK62:TBM70 TLG62:TLI70 TVC62:TVE70 UEY62:UFA70 UOU62:UOW70 UYQ62:UYS70 VIM62:VIO70 VSI62:VSK70 WCE62:WCG70 WMA62:WMC70 C20:U20 X20:AG20 T24:U33 C62:S68 C70:U70 C74:S77 X74:AG77 T54:U69 C79:S79 T71:U80" xr:uid="{00000000-0002-0000-0700-000000000000}"/>
  </dataValidations>
  <pageMargins left="0.23622047244094491" right="0.23622047244094491" top="0.19685039370078741" bottom="0.19685039370078741" header="0.19685039370078741" footer="0"/>
  <pageSetup paperSize="9" scale="44" fitToWidth="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AD72"/>
  <sheetViews>
    <sheetView tabSelected="1" zoomScale="80" zoomScaleNormal="80" workbookViewId="0">
      <selection sqref="A1:M1"/>
    </sheetView>
  </sheetViews>
  <sheetFormatPr defaultColWidth="9.140625" defaultRowHeight="12.75" x14ac:dyDescent="0.2"/>
  <cols>
    <col min="1" max="1" width="41.42578125" style="3" customWidth="1"/>
    <col min="2" max="2" width="13.28515625" style="17" customWidth="1"/>
    <col min="3" max="3" width="7.5703125" style="17" customWidth="1"/>
    <col min="4" max="4" width="17" style="32" customWidth="1"/>
    <col min="5" max="5" width="17" style="32" hidden="1" customWidth="1"/>
    <col min="6" max="13" width="17" style="17" customWidth="1"/>
    <col min="14" max="15" width="17" style="3" customWidth="1"/>
    <col min="16" max="18" width="17" customWidth="1"/>
    <col min="19" max="19" width="15" customWidth="1"/>
    <col min="20" max="20" width="11.7109375" customWidth="1"/>
    <col min="21" max="21" width="10.85546875" customWidth="1"/>
    <col min="22" max="22" width="11.42578125" customWidth="1"/>
    <col min="23" max="23" width="11" customWidth="1"/>
    <col min="24" max="24" width="10.5703125" customWidth="1"/>
    <col min="25" max="25" width="11.5703125" customWidth="1"/>
    <col min="26" max="26" width="11.140625" customWidth="1"/>
    <col min="27" max="27" width="11.42578125" customWidth="1"/>
    <col min="28" max="28" width="10.85546875" customWidth="1"/>
    <col min="29" max="29" width="11.85546875" customWidth="1"/>
    <col min="30" max="30" width="11.42578125" customWidth="1"/>
  </cols>
  <sheetData>
    <row r="1" spans="1:30" ht="88.5" customHeight="1" x14ac:dyDescent="0.2">
      <c r="A1" s="478"/>
      <c r="B1" s="478"/>
      <c r="C1" s="478"/>
      <c r="D1" s="478"/>
      <c r="E1" s="478"/>
      <c r="F1" s="478"/>
      <c r="G1" s="478"/>
      <c r="H1" s="478"/>
      <c r="I1" s="478"/>
      <c r="J1" s="478"/>
      <c r="K1" s="478"/>
      <c r="L1" s="478"/>
      <c r="M1" s="478"/>
    </row>
    <row r="2" spans="1:30" ht="81.75" customHeight="1" x14ac:dyDescent="0.2">
      <c r="A2" s="457" t="s">
        <v>574</v>
      </c>
      <c r="B2" s="458"/>
      <c r="C2" s="458"/>
      <c r="D2" s="458"/>
      <c r="E2" s="458"/>
      <c r="F2" s="458"/>
      <c r="G2" s="458"/>
      <c r="H2" s="458"/>
      <c r="I2" s="458"/>
      <c r="J2" s="458"/>
      <c r="K2" s="458"/>
    </row>
    <row r="3" spans="1:30" ht="13.5" thickBot="1" x14ac:dyDescent="0.25">
      <c r="A3" s="458"/>
      <c r="B3" s="458"/>
      <c r="C3" s="458"/>
      <c r="D3" s="458"/>
      <c r="E3" s="458"/>
      <c r="F3" s="458"/>
      <c r="G3" s="458"/>
      <c r="H3" s="458"/>
      <c r="I3" s="458"/>
      <c r="J3" s="458"/>
      <c r="K3" s="458"/>
    </row>
    <row r="4" spans="1:30" s="280" customFormat="1" ht="49.5" customHeight="1" thickBot="1" x14ac:dyDescent="0.25">
      <c r="A4" s="453" t="s">
        <v>534</v>
      </c>
      <c r="B4" s="454"/>
      <c r="C4" s="454"/>
      <c r="D4" s="454"/>
      <c r="E4" s="454"/>
      <c r="F4" s="454"/>
      <c r="G4" s="454"/>
      <c r="H4" s="454"/>
      <c r="I4" s="454"/>
      <c r="J4" s="454"/>
      <c r="K4" s="454"/>
      <c r="L4" s="455"/>
      <c r="M4" s="455"/>
      <c r="N4" s="191"/>
      <c r="O4" s="191"/>
    </row>
    <row r="5" spans="1:30" s="280" customFormat="1" ht="15" customHeight="1" thickBot="1" x14ac:dyDescent="0.25">
      <c r="A5" s="449" t="s">
        <v>533</v>
      </c>
      <c r="B5" s="450"/>
      <c r="C5" s="450"/>
      <c r="D5" s="450"/>
      <c r="E5" s="450"/>
      <c r="F5" s="450"/>
      <c r="G5" s="450"/>
      <c r="H5" s="450"/>
      <c r="I5" s="450"/>
      <c r="J5" s="450"/>
      <c r="K5" s="450"/>
      <c r="L5" s="450"/>
      <c r="M5" s="450"/>
      <c r="N5" s="191"/>
      <c r="O5" s="191"/>
    </row>
    <row r="6" spans="1:30" s="280" customFormat="1" ht="17.25" customHeight="1" thickBot="1" x14ac:dyDescent="0.25">
      <c r="A6" s="451" t="s">
        <v>532</v>
      </c>
      <c r="B6" s="452"/>
      <c r="C6" s="452"/>
      <c r="D6" s="452"/>
      <c r="E6" s="452"/>
      <c r="F6" s="452"/>
      <c r="G6" s="452"/>
      <c r="H6" s="452"/>
      <c r="I6" s="452"/>
      <c r="J6" s="452"/>
      <c r="K6" s="452"/>
      <c r="L6" s="452"/>
      <c r="M6" s="452"/>
      <c r="N6" s="191"/>
      <c r="O6" s="191"/>
    </row>
    <row r="7" spans="1:30" s="280" customFormat="1" ht="15.75" x14ac:dyDescent="0.25">
      <c r="A7" s="29"/>
      <c r="B7" s="190"/>
      <c r="C7" s="190"/>
      <c r="D7" s="190"/>
      <c r="E7" s="190"/>
      <c r="F7" s="190"/>
      <c r="G7" s="190"/>
      <c r="H7" s="190"/>
      <c r="I7" s="190"/>
      <c r="J7" s="190"/>
      <c r="K7" s="190"/>
      <c r="L7" s="189"/>
      <c r="M7" s="189"/>
      <c r="N7" s="191"/>
      <c r="O7" s="191"/>
    </row>
    <row r="8" spans="1:30" s="280" customFormat="1" ht="37.5" customHeight="1" x14ac:dyDescent="0.2">
      <c r="A8" s="456" t="s">
        <v>552</v>
      </c>
      <c r="B8" s="456"/>
      <c r="C8" s="456"/>
      <c r="D8" s="456"/>
      <c r="E8" s="456"/>
      <c r="F8" s="456"/>
      <c r="G8" s="456"/>
      <c r="H8" s="456"/>
      <c r="I8" s="456"/>
      <c r="J8" s="456"/>
      <c r="K8" s="456"/>
      <c r="L8" s="456"/>
      <c r="M8" s="456"/>
      <c r="N8" s="191"/>
      <c r="O8" s="191"/>
    </row>
    <row r="10" spans="1:30" ht="27" x14ac:dyDescent="0.25">
      <c r="A10" s="345"/>
      <c r="B10" s="346"/>
      <c r="C10" s="346"/>
      <c r="D10" s="346"/>
      <c r="E10" s="347" t="s">
        <v>111</v>
      </c>
      <c r="F10" s="459" t="s">
        <v>110</v>
      </c>
      <c r="G10" s="459"/>
      <c r="H10" s="459"/>
      <c r="I10" s="459"/>
      <c r="J10" s="459" t="s">
        <v>264</v>
      </c>
      <c r="K10" s="459"/>
      <c r="L10" s="459"/>
      <c r="M10" s="459"/>
      <c r="N10" s="459"/>
      <c r="O10" s="459"/>
      <c r="P10" s="459"/>
      <c r="Q10" s="459"/>
      <c r="R10" s="459"/>
      <c r="S10" s="459"/>
      <c r="T10" s="459"/>
      <c r="U10" s="459"/>
      <c r="V10" s="459"/>
      <c r="W10" s="459"/>
      <c r="X10" s="459"/>
      <c r="Y10" s="459"/>
      <c r="Z10" s="459"/>
      <c r="AA10" s="459"/>
      <c r="AB10" s="459"/>
      <c r="AC10" s="459"/>
      <c r="AD10" s="459"/>
    </row>
    <row r="11" spans="1:30" ht="13.5" x14ac:dyDescent="0.25">
      <c r="A11" s="348" t="s">
        <v>44</v>
      </c>
      <c r="B11" s="349"/>
      <c r="C11" s="350" t="s">
        <v>22</v>
      </c>
      <c r="D11" s="332" t="s">
        <v>59</v>
      </c>
      <c r="E11" s="332">
        <v>0</v>
      </c>
      <c r="F11" s="332">
        <v>1</v>
      </c>
      <c r="G11" s="332">
        <v>2</v>
      </c>
      <c r="H11" s="332">
        <v>3</v>
      </c>
      <c r="I11" s="332">
        <v>4</v>
      </c>
      <c r="J11" s="332">
        <v>5</v>
      </c>
      <c r="K11" s="332">
        <v>6</v>
      </c>
      <c r="L11" s="332">
        <v>7</v>
      </c>
      <c r="M11" s="332">
        <v>8</v>
      </c>
      <c r="N11" s="332">
        <v>9</v>
      </c>
      <c r="O11" s="332">
        <v>10</v>
      </c>
      <c r="P11" s="332">
        <v>11</v>
      </c>
      <c r="Q11" s="332">
        <v>12</v>
      </c>
      <c r="R11" s="332">
        <v>13</v>
      </c>
      <c r="S11" s="332">
        <v>14</v>
      </c>
      <c r="T11" s="332">
        <v>15</v>
      </c>
      <c r="U11" s="332">
        <v>16</v>
      </c>
      <c r="V11" s="332">
        <v>17</v>
      </c>
      <c r="W11" s="332">
        <v>18</v>
      </c>
      <c r="X11" s="332">
        <v>19</v>
      </c>
      <c r="Y11" s="332">
        <v>20</v>
      </c>
      <c r="Z11" s="332">
        <v>21</v>
      </c>
      <c r="AA11" s="332">
        <v>22</v>
      </c>
      <c r="AB11" s="332">
        <v>23</v>
      </c>
      <c r="AC11" s="332">
        <v>24</v>
      </c>
      <c r="AD11" s="361">
        <v>25</v>
      </c>
    </row>
    <row r="12" spans="1:30" ht="18.75" customHeight="1" x14ac:dyDescent="0.2">
      <c r="A12" s="362" t="s">
        <v>535</v>
      </c>
      <c r="B12" s="17" t="s">
        <v>47</v>
      </c>
      <c r="C12" s="17" t="s">
        <v>34</v>
      </c>
      <c r="D12" s="351">
        <f>SUM(F12:I12)</f>
        <v>0</v>
      </c>
      <c r="E12" s="276" t="e">
        <f>#REF!</f>
        <v>#REF!</v>
      </c>
      <c r="F12" s="276">
        <v>0</v>
      </c>
      <c r="G12" s="276">
        <v>0</v>
      </c>
      <c r="H12" s="276">
        <f t="shared" ref="H12:I12" si="0">H13+H14</f>
        <v>0</v>
      </c>
      <c r="I12" s="276">
        <f t="shared" si="0"/>
        <v>0</v>
      </c>
      <c r="J12" s="276"/>
      <c r="K12" s="276"/>
      <c r="L12" s="276"/>
      <c r="M12" s="276"/>
      <c r="N12" s="276"/>
      <c r="O12" s="276"/>
      <c r="P12" s="276"/>
      <c r="Q12" s="276"/>
      <c r="R12" s="276"/>
      <c r="S12" s="276"/>
    </row>
    <row r="13" spans="1:30" ht="20.25" customHeight="1" x14ac:dyDescent="0.2">
      <c r="A13" s="362" t="s">
        <v>538</v>
      </c>
      <c r="B13" s="17" t="s">
        <v>48</v>
      </c>
      <c r="C13" s="17" t="s">
        <v>35</v>
      </c>
      <c r="D13" s="351">
        <f t="shared" ref="D13:D14" si="1">SUM(F13:I13)</f>
        <v>0</v>
      </c>
      <c r="E13" s="276" t="e">
        <f>#REF!</f>
        <v>#REF!</v>
      </c>
      <c r="F13" s="276">
        <v>0</v>
      </c>
      <c r="G13" s="276">
        <v>0</v>
      </c>
      <c r="H13" s="276">
        <v>0</v>
      </c>
      <c r="I13" s="276">
        <v>0</v>
      </c>
      <c r="J13" s="276"/>
      <c r="K13" s="276"/>
      <c r="L13" s="276"/>
      <c r="M13" s="276"/>
      <c r="N13" s="276"/>
      <c r="O13" s="276"/>
      <c r="P13" s="276"/>
      <c r="Q13" s="276"/>
      <c r="R13" s="276"/>
      <c r="S13" s="276"/>
    </row>
    <row r="14" spans="1:30" ht="22.5" customHeight="1" x14ac:dyDescent="0.2">
      <c r="A14" s="363" t="s">
        <v>539</v>
      </c>
      <c r="B14" s="353" t="s">
        <v>49</v>
      </c>
      <c r="C14" s="353" t="s">
        <v>36</v>
      </c>
      <c r="D14" s="351">
        <f t="shared" si="1"/>
        <v>0</v>
      </c>
      <c r="E14" s="341" t="e">
        <f>#REF!</f>
        <v>#REF!</v>
      </c>
      <c r="F14" s="341">
        <v>0</v>
      </c>
      <c r="G14" s="341">
        <v>0</v>
      </c>
      <c r="H14" s="341">
        <v>0</v>
      </c>
      <c r="I14" s="341">
        <v>0</v>
      </c>
      <c r="J14" s="341"/>
      <c r="K14" s="341"/>
      <c r="L14" s="341"/>
      <c r="M14" s="341"/>
      <c r="N14" s="341"/>
      <c r="O14" s="341"/>
      <c r="P14" s="341"/>
      <c r="Q14" s="341"/>
      <c r="R14" s="341"/>
      <c r="S14" s="341"/>
    </row>
    <row r="15" spans="1:30" x14ac:dyDescent="0.2">
      <c r="A15" s="354" t="s">
        <v>45</v>
      </c>
      <c r="B15" s="350" t="s">
        <v>50</v>
      </c>
      <c r="C15" s="350" t="s">
        <v>37</v>
      </c>
      <c r="D15" s="279"/>
      <c r="E15" s="278">
        <f>1/(1+$D$28)^E11</f>
        <v>1</v>
      </c>
      <c r="F15" s="278">
        <f>1/(1+$D$28)^F11</f>
        <v>0.96153846153846145</v>
      </c>
      <c r="G15" s="278">
        <f t="shared" ref="G15:M15" si="2">1/(1+$D$28)^G11</f>
        <v>0.92455621301775137</v>
      </c>
      <c r="H15" s="278">
        <f t="shared" si="2"/>
        <v>0.88899635867091487</v>
      </c>
      <c r="I15" s="278">
        <f t="shared" si="2"/>
        <v>0.85480419102972571</v>
      </c>
      <c r="J15" s="278">
        <f t="shared" si="2"/>
        <v>0.82192710675935154</v>
      </c>
      <c r="K15" s="278">
        <f t="shared" si="2"/>
        <v>0.79031452573014571</v>
      </c>
      <c r="L15" s="278">
        <f t="shared" si="2"/>
        <v>0.75991781320206331</v>
      </c>
      <c r="M15" s="278">
        <f t="shared" si="2"/>
        <v>0.73069020500198378</v>
      </c>
      <c r="N15" s="278">
        <f t="shared" ref="N15:O15" si="3">1/(1+$D$28)^N11</f>
        <v>0.70258673557883045</v>
      </c>
      <c r="O15" s="278">
        <f t="shared" si="3"/>
        <v>0.67556416882579851</v>
      </c>
      <c r="P15" s="278">
        <f t="shared" ref="P15:R15" si="4">1/(1+$D$28)^P11</f>
        <v>0.6495809315632679</v>
      </c>
      <c r="Q15" s="278">
        <f t="shared" si="4"/>
        <v>0.62459704958006512</v>
      </c>
      <c r="R15" s="278">
        <f t="shared" si="4"/>
        <v>0.600574086134678</v>
      </c>
      <c r="S15" s="278">
        <f>1/(1+$D$28)^S11</f>
        <v>0.57747508282180582</v>
      </c>
      <c r="T15" s="278">
        <f t="shared" ref="T15:AD15" si="5">1/(1+$D$28)^T11</f>
        <v>0.55526450271327477</v>
      </c>
      <c r="U15" s="278">
        <f t="shared" si="5"/>
        <v>0.53390817568584104</v>
      </c>
      <c r="V15" s="278">
        <f t="shared" si="5"/>
        <v>0.51337324585177024</v>
      </c>
      <c r="W15" s="278">
        <f t="shared" si="5"/>
        <v>0.49362812101131748</v>
      </c>
      <c r="X15" s="278">
        <f t="shared" si="5"/>
        <v>0.47464242404934376</v>
      </c>
      <c r="Y15" s="278">
        <f t="shared" si="5"/>
        <v>0.45638694620129205</v>
      </c>
      <c r="Z15" s="278">
        <f t="shared" si="5"/>
        <v>0.43883360211662686</v>
      </c>
      <c r="AA15" s="278">
        <f t="shared" si="5"/>
        <v>0.42195538665060278</v>
      </c>
      <c r="AB15" s="278">
        <f t="shared" si="5"/>
        <v>0.40572633331788732</v>
      </c>
      <c r="AC15" s="278">
        <f t="shared" si="5"/>
        <v>0.39012147434412242</v>
      </c>
      <c r="AD15" s="364">
        <f t="shared" si="5"/>
        <v>0.37511680225396377</v>
      </c>
    </row>
    <row r="16" spans="1:30" ht="20.25" customHeight="1" x14ac:dyDescent="0.2">
      <c r="A16" s="362" t="s">
        <v>543</v>
      </c>
      <c r="B16" s="17" t="s">
        <v>51</v>
      </c>
      <c r="C16" s="17" t="s">
        <v>38</v>
      </c>
      <c r="D16" s="351">
        <f>SUM(F16:I16)</f>
        <v>0</v>
      </c>
      <c r="E16" s="276" t="e">
        <f>E12*E15</f>
        <v>#REF!</v>
      </c>
      <c r="F16" s="276">
        <f>F12*F15</f>
        <v>0</v>
      </c>
      <c r="G16" s="276">
        <v>0</v>
      </c>
      <c r="H16" s="276">
        <f t="shared" ref="H16:I16" si="6">H12*H15</f>
        <v>0</v>
      </c>
      <c r="I16" s="276">
        <f t="shared" si="6"/>
        <v>0</v>
      </c>
      <c r="J16" s="276"/>
      <c r="K16" s="276"/>
      <c r="L16" s="276"/>
      <c r="M16" s="276"/>
      <c r="N16" s="276"/>
      <c r="O16" s="276"/>
      <c r="P16" s="276"/>
      <c r="Q16" s="276"/>
      <c r="R16" s="276"/>
      <c r="S16" s="276"/>
    </row>
    <row r="17" spans="1:30" ht="20.25" customHeight="1" x14ac:dyDescent="0.2">
      <c r="A17" s="362" t="s">
        <v>544</v>
      </c>
      <c r="B17" s="17" t="s">
        <v>52</v>
      </c>
      <c r="C17" s="17" t="s">
        <v>39</v>
      </c>
      <c r="D17" s="351">
        <f>SUM(F17:I17)</f>
        <v>0</v>
      </c>
      <c r="E17" s="276" t="e">
        <f>E13*E15</f>
        <v>#REF!</v>
      </c>
      <c r="F17" s="276">
        <f>F13*F15</f>
        <v>0</v>
      </c>
      <c r="G17" s="276">
        <v>0</v>
      </c>
      <c r="H17" s="276">
        <f t="shared" ref="H17:I17" si="7">H13*H15</f>
        <v>0</v>
      </c>
      <c r="I17" s="276">
        <f t="shared" si="7"/>
        <v>0</v>
      </c>
      <c r="J17" s="276"/>
      <c r="K17" s="276"/>
      <c r="L17" s="276"/>
      <c r="M17" s="276"/>
      <c r="N17" s="276"/>
      <c r="O17" s="276"/>
      <c r="P17" s="276"/>
      <c r="Q17" s="276"/>
      <c r="R17" s="276"/>
      <c r="S17" s="276"/>
    </row>
    <row r="18" spans="1:30" ht="15" customHeight="1" x14ac:dyDescent="0.2">
      <c r="A18" s="363" t="s">
        <v>545</v>
      </c>
      <c r="B18" s="353" t="s">
        <v>53</v>
      </c>
      <c r="C18" s="353" t="s">
        <v>40</v>
      </c>
      <c r="D18" s="277">
        <f>SUM(F18:I18)</f>
        <v>0</v>
      </c>
      <c r="E18" s="341" t="e">
        <f>E14*E15</f>
        <v>#REF!</v>
      </c>
      <c r="F18" s="341">
        <f>F14*F15</f>
        <v>0</v>
      </c>
      <c r="G18" s="341">
        <f t="shared" ref="G18:I18" si="8">G14*G15</f>
        <v>0</v>
      </c>
      <c r="H18" s="341">
        <f t="shared" si="8"/>
        <v>0</v>
      </c>
      <c r="I18" s="341">
        <f t="shared" si="8"/>
        <v>0</v>
      </c>
      <c r="J18" s="341"/>
      <c r="K18" s="341"/>
      <c r="L18" s="341"/>
      <c r="M18" s="341"/>
      <c r="N18" s="341"/>
      <c r="O18" s="341"/>
      <c r="P18" s="341"/>
      <c r="Q18" s="341"/>
      <c r="R18" s="341"/>
      <c r="S18" s="341"/>
    </row>
    <row r="19" spans="1:30" x14ac:dyDescent="0.2">
      <c r="A19" s="186" t="s">
        <v>546</v>
      </c>
      <c r="B19" s="17" t="s">
        <v>67</v>
      </c>
      <c r="C19" s="17" t="s">
        <v>41</v>
      </c>
      <c r="D19" s="351">
        <f>SUM(F19:AD19)</f>
        <v>0</v>
      </c>
      <c r="E19" s="276" t="e">
        <f>#REF!-SUM(#REF!)</f>
        <v>#REF!</v>
      </c>
      <c r="F19" s="276">
        <v>0</v>
      </c>
      <c r="G19" s="276">
        <v>0</v>
      </c>
      <c r="H19" s="276">
        <v>0</v>
      </c>
      <c r="I19" s="276">
        <v>0</v>
      </c>
      <c r="J19" s="276">
        <v>0</v>
      </c>
      <c r="K19" s="276">
        <v>0</v>
      </c>
      <c r="L19" s="276">
        <v>0</v>
      </c>
      <c r="M19" s="276">
        <v>0</v>
      </c>
      <c r="N19" s="276">
        <v>0</v>
      </c>
      <c r="O19" s="276">
        <v>0</v>
      </c>
      <c r="P19" s="276">
        <v>0</v>
      </c>
      <c r="Q19" s="276">
        <v>0</v>
      </c>
      <c r="R19" s="276">
        <v>0</v>
      </c>
      <c r="S19" s="276">
        <v>0</v>
      </c>
      <c r="T19" s="365">
        <v>0</v>
      </c>
      <c r="U19" s="365">
        <v>0</v>
      </c>
      <c r="V19" s="365">
        <v>0</v>
      </c>
      <c r="W19" s="365">
        <v>0</v>
      </c>
      <c r="X19" s="365">
        <v>0</v>
      </c>
      <c r="Y19" s="365">
        <v>0</v>
      </c>
      <c r="Z19" s="365">
        <v>0</v>
      </c>
      <c r="AA19" s="365">
        <v>0</v>
      </c>
      <c r="AB19" s="365">
        <v>0</v>
      </c>
      <c r="AC19" s="365">
        <v>0</v>
      </c>
      <c r="AD19" s="366">
        <v>0</v>
      </c>
    </row>
    <row r="20" spans="1:30" ht="14.25" customHeight="1" x14ac:dyDescent="0.2">
      <c r="A20" s="186" t="s">
        <v>547</v>
      </c>
      <c r="B20" s="17" t="s">
        <v>68</v>
      </c>
      <c r="C20" s="17" t="s">
        <v>42</v>
      </c>
      <c r="D20" s="351">
        <f>SUM(F20:AD20)</f>
        <v>0</v>
      </c>
      <c r="E20" s="276" t="e">
        <f>#REF!+#REF!</f>
        <v>#REF!</v>
      </c>
      <c r="F20" s="276">
        <v>0</v>
      </c>
      <c r="G20" s="276">
        <v>0</v>
      </c>
      <c r="H20" s="276">
        <v>0</v>
      </c>
      <c r="I20" s="276">
        <v>0</v>
      </c>
      <c r="J20" s="276">
        <v>0</v>
      </c>
      <c r="K20" s="276">
        <v>0</v>
      </c>
      <c r="L20" s="276">
        <v>0</v>
      </c>
      <c r="M20" s="276">
        <v>0</v>
      </c>
      <c r="N20" s="276">
        <v>0</v>
      </c>
      <c r="O20" s="276">
        <v>0</v>
      </c>
      <c r="P20" s="276">
        <v>0</v>
      </c>
      <c r="Q20" s="276">
        <v>0</v>
      </c>
      <c r="R20" s="276">
        <v>0</v>
      </c>
      <c r="S20" s="276">
        <v>0</v>
      </c>
      <c r="T20" s="276">
        <v>0</v>
      </c>
      <c r="U20" s="276">
        <v>0</v>
      </c>
      <c r="V20" s="276">
        <v>0</v>
      </c>
      <c r="W20" s="276">
        <v>0</v>
      </c>
      <c r="X20" s="276">
        <v>0</v>
      </c>
      <c r="Y20" s="276">
        <v>0</v>
      </c>
      <c r="Z20" s="276">
        <v>0</v>
      </c>
      <c r="AA20" s="276">
        <v>0</v>
      </c>
      <c r="AB20" s="276">
        <v>0</v>
      </c>
      <c r="AC20" s="276">
        <v>0</v>
      </c>
      <c r="AD20" s="367">
        <v>0</v>
      </c>
    </row>
    <row r="21" spans="1:30" x14ac:dyDescent="0.2">
      <c r="A21" s="186" t="s">
        <v>530</v>
      </c>
      <c r="B21" s="17" t="s">
        <v>54</v>
      </c>
      <c r="C21" s="17" t="s">
        <v>43</v>
      </c>
      <c r="D21" s="351">
        <f>SUM(F21:AD21)</f>
        <v>0</v>
      </c>
      <c r="E21" s="351" t="e">
        <f>#REF!</f>
        <v>#REF!</v>
      </c>
      <c r="F21" s="276">
        <v>0</v>
      </c>
      <c r="G21" s="276">
        <v>0</v>
      </c>
      <c r="H21" s="276">
        <v>0</v>
      </c>
      <c r="I21" s="276">
        <v>0</v>
      </c>
      <c r="J21" s="276">
        <v>0</v>
      </c>
      <c r="K21" s="276">
        <v>0</v>
      </c>
      <c r="L21" s="276">
        <v>0</v>
      </c>
      <c r="M21" s="276">
        <v>0</v>
      </c>
      <c r="N21" s="276">
        <v>0</v>
      </c>
      <c r="O21" s="276">
        <v>0</v>
      </c>
      <c r="P21" s="276">
        <v>0</v>
      </c>
      <c r="Q21" s="276">
        <v>0</v>
      </c>
      <c r="R21" s="276">
        <v>0</v>
      </c>
      <c r="S21" s="276">
        <v>0</v>
      </c>
      <c r="T21" s="276">
        <v>0</v>
      </c>
      <c r="U21" s="276">
        <v>0</v>
      </c>
      <c r="V21" s="276">
        <v>0</v>
      </c>
      <c r="W21" s="276">
        <v>0</v>
      </c>
      <c r="X21" s="276">
        <v>0</v>
      </c>
      <c r="Y21" s="276">
        <v>0</v>
      </c>
      <c r="Z21" s="276">
        <v>0</v>
      </c>
      <c r="AA21" s="276">
        <v>0</v>
      </c>
      <c r="AB21" s="276">
        <v>0</v>
      </c>
      <c r="AC21" s="276">
        <v>0</v>
      </c>
      <c r="AD21" s="367">
        <v>0</v>
      </c>
    </row>
    <row r="22" spans="1:30" x14ac:dyDescent="0.2">
      <c r="A22" s="352" t="s">
        <v>46</v>
      </c>
      <c r="B22" s="353" t="s">
        <v>55</v>
      </c>
      <c r="C22" s="353" t="s">
        <v>57</v>
      </c>
      <c r="D22" s="277">
        <f>SUM(F22:AD22)</f>
        <v>0</v>
      </c>
      <c r="E22" s="341" t="e">
        <f>E19-E20+E21</f>
        <v>#REF!</v>
      </c>
      <c r="F22" s="341">
        <f>F19-F20+F21</f>
        <v>0</v>
      </c>
      <c r="G22" s="341">
        <f t="shared" ref="G22:M22" si="9">G19-G20+G21</f>
        <v>0</v>
      </c>
      <c r="H22" s="341">
        <f t="shared" si="9"/>
        <v>0</v>
      </c>
      <c r="I22" s="341">
        <f t="shared" si="9"/>
        <v>0</v>
      </c>
      <c r="J22" s="341">
        <f>J19-J20+J21</f>
        <v>0</v>
      </c>
      <c r="K22" s="341">
        <f t="shared" si="9"/>
        <v>0</v>
      </c>
      <c r="L22" s="341">
        <f t="shared" si="9"/>
        <v>0</v>
      </c>
      <c r="M22" s="341">
        <f t="shared" si="9"/>
        <v>0</v>
      </c>
      <c r="N22" s="341">
        <f t="shared" ref="N22:O22" si="10">N19-N20+N21</f>
        <v>0</v>
      </c>
      <c r="O22" s="341">
        <f t="shared" si="10"/>
        <v>0</v>
      </c>
      <c r="P22" s="341">
        <f t="shared" ref="P22:AD22" si="11">P19-P20+P21</f>
        <v>0</v>
      </c>
      <c r="Q22" s="341">
        <f t="shared" si="11"/>
        <v>0</v>
      </c>
      <c r="R22" s="341">
        <f t="shared" si="11"/>
        <v>0</v>
      </c>
      <c r="S22" s="341">
        <f t="shared" si="11"/>
        <v>0</v>
      </c>
      <c r="T22" s="341">
        <f t="shared" si="11"/>
        <v>0</v>
      </c>
      <c r="U22" s="341">
        <f t="shared" si="11"/>
        <v>0</v>
      </c>
      <c r="V22" s="341">
        <f t="shared" si="11"/>
        <v>0</v>
      </c>
      <c r="W22" s="341">
        <f t="shared" si="11"/>
        <v>0</v>
      </c>
      <c r="X22" s="341">
        <f t="shared" si="11"/>
        <v>0</v>
      </c>
      <c r="Y22" s="341">
        <f t="shared" si="11"/>
        <v>0</v>
      </c>
      <c r="Z22" s="341">
        <f t="shared" si="11"/>
        <v>0</v>
      </c>
      <c r="AA22" s="341">
        <f t="shared" si="11"/>
        <v>0</v>
      </c>
      <c r="AB22" s="341">
        <f t="shared" si="11"/>
        <v>0</v>
      </c>
      <c r="AC22" s="341">
        <f t="shared" si="11"/>
        <v>0</v>
      </c>
      <c r="AD22" s="368">
        <f t="shared" si="11"/>
        <v>0</v>
      </c>
    </row>
    <row r="23" spans="1:30" s="87" customFormat="1" ht="18.75" customHeight="1" x14ac:dyDescent="0.2">
      <c r="A23" s="370" t="s">
        <v>553</v>
      </c>
      <c r="B23" s="355" t="s">
        <v>56</v>
      </c>
      <c r="C23" s="355" t="s">
        <v>58</v>
      </c>
      <c r="D23" s="279">
        <f>SUM(F23:AD23)</f>
        <v>0</v>
      </c>
      <c r="E23" s="277" t="e">
        <f>E22*E15</f>
        <v>#REF!</v>
      </c>
      <c r="F23" s="277">
        <f>F22*F15</f>
        <v>0</v>
      </c>
      <c r="G23" s="277">
        <f t="shared" ref="G23:M23" si="12">G22*G15</f>
        <v>0</v>
      </c>
      <c r="H23" s="277">
        <f t="shared" si="12"/>
        <v>0</v>
      </c>
      <c r="I23" s="277">
        <f t="shared" si="12"/>
        <v>0</v>
      </c>
      <c r="J23" s="279">
        <f t="shared" si="12"/>
        <v>0</v>
      </c>
      <c r="K23" s="277">
        <f t="shared" si="12"/>
        <v>0</v>
      </c>
      <c r="L23" s="277">
        <f t="shared" si="12"/>
        <v>0</v>
      </c>
      <c r="M23" s="277">
        <f t="shared" si="12"/>
        <v>0</v>
      </c>
      <c r="N23" s="277">
        <f t="shared" ref="N23:O23" si="13">N22*N15</f>
        <v>0</v>
      </c>
      <c r="O23" s="277">
        <f t="shared" si="13"/>
        <v>0</v>
      </c>
      <c r="P23" s="277">
        <f t="shared" ref="P23:AD23" si="14">P22*P15</f>
        <v>0</v>
      </c>
      <c r="Q23" s="277">
        <f t="shared" si="14"/>
        <v>0</v>
      </c>
      <c r="R23" s="277">
        <f t="shared" si="14"/>
        <v>0</v>
      </c>
      <c r="S23" s="277">
        <f t="shared" si="14"/>
        <v>0</v>
      </c>
      <c r="T23" s="277">
        <f t="shared" si="14"/>
        <v>0</v>
      </c>
      <c r="U23" s="277">
        <f t="shared" si="14"/>
        <v>0</v>
      </c>
      <c r="V23" s="277">
        <f t="shared" si="14"/>
        <v>0</v>
      </c>
      <c r="W23" s="277">
        <f t="shared" si="14"/>
        <v>0</v>
      </c>
      <c r="X23" s="277">
        <f t="shared" si="14"/>
        <v>0</v>
      </c>
      <c r="Y23" s="277">
        <f t="shared" si="14"/>
        <v>0</v>
      </c>
      <c r="Z23" s="277">
        <f t="shared" si="14"/>
        <v>0</v>
      </c>
      <c r="AA23" s="277">
        <f t="shared" si="14"/>
        <v>0</v>
      </c>
      <c r="AB23" s="277">
        <f t="shared" si="14"/>
        <v>0</v>
      </c>
      <c r="AC23" s="277">
        <f t="shared" si="14"/>
        <v>0</v>
      </c>
      <c r="AD23" s="369">
        <f t="shared" si="14"/>
        <v>0</v>
      </c>
    </row>
    <row r="24" spans="1:30" ht="13.5" thickBot="1" x14ac:dyDescent="0.25"/>
    <row r="25" spans="1:30" ht="41.25" customHeight="1" thickBot="1" x14ac:dyDescent="0.25">
      <c r="A25" s="373" t="s">
        <v>573</v>
      </c>
      <c r="B25" s="34"/>
      <c r="C25" s="34"/>
      <c r="D25" s="358">
        <v>0.98</v>
      </c>
      <c r="E25" s="23"/>
      <c r="F25" s="357"/>
      <c r="G25" s="466" t="s">
        <v>554</v>
      </c>
      <c r="H25" s="466"/>
      <c r="I25" s="466"/>
      <c r="J25" s="466"/>
      <c r="K25" s="466"/>
      <c r="L25" s="466"/>
      <c r="M25" s="33" t="str">
        <f>IF(D23&gt;0,"DA","NU")</f>
        <v>NU</v>
      </c>
      <c r="N25" s="17"/>
    </row>
    <row r="26" spans="1:30" ht="36.75" customHeight="1" x14ac:dyDescent="0.2">
      <c r="A26" s="372"/>
      <c r="D26" s="371"/>
      <c r="E26" s="23"/>
      <c r="F26" s="357"/>
      <c r="G26" s="356"/>
      <c r="H26" s="356"/>
      <c r="I26" s="356"/>
      <c r="J26" s="356"/>
      <c r="K26" s="356"/>
      <c r="L26" s="356"/>
      <c r="M26" s="33"/>
      <c r="N26" s="17"/>
    </row>
    <row r="27" spans="1:30" ht="13.5" thickBot="1" x14ac:dyDescent="0.25">
      <c r="A27" s="17"/>
      <c r="N27" s="17"/>
    </row>
    <row r="28" spans="1:30" ht="33.75" customHeight="1" thickBot="1" x14ac:dyDescent="0.3">
      <c r="A28" s="461" t="s">
        <v>60</v>
      </c>
      <c r="B28" s="462"/>
      <c r="C28" s="462"/>
      <c r="D28" s="24">
        <v>0.04</v>
      </c>
      <c r="E28" s="23"/>
      <c r="G28" s="463" t="s">
        <v>555</v>
      </c>
      <c r="H28" s="464"/>
      <c r="I28" s="464"/>
      <c r="J28" s="465"/>
      <c r="K28" s="376" t="str">
        <f>IF(M25="nu","--",IFERROR(B64,""))</f>
        <v>--</v>
      </c>
      <c r="L28" s="25" t="s">
        <v>92</v>
      </c>
      <c r="N28" s="17"/>
    </row>
    <row r="29" spans="1:30" x14ac:dyDescent="0.2">
      <c r="A29" s="17"/>
      <c r="G29" s="467"/>
      <c r="H29" s="467"/>
      <c r="I29" s="467"/>
      <c r="J29" s="467"/>
      <c r="K29" s="467"/>
      <c r="L29" s="467"/>
      <c r="M29" s="467"/>
      <c r="N29" s="17"/>
    </row>
    <row r="30" spans="1:30" x14ac:dyDescent="0.2">
      <c r="A30" s="26" t="s">
        <v>568</v>
      </c>
      <c r="N30" s="17"/>
    </row>
    <row r="31" spans="1:30" x14ac:dyDescent="0.2">
      <c r="A31" s="27" t="s">
        <v>61</v>
      </c>
      <c r="N31" s="17"/>
    </row>
    <row r="32" spans="1:30" ht="60" customHeight="1" x14ac:dyDescent="0.2">
      <c r="A32" s="28" t="s">
        <v>22</v>
      </c>
      <c r="B32" s="469" t="s">
        <v>536</v>
      </c>
      <c r="C32" s="469"/>
      <c r="D32" s="469"/>
      <c r="E32" s="469"/>
      <c r="F32" s="469"/>
      <c r="G32" s="469"/>
      <c r="H32" s="469"/>
      <c r="I32" s="469"/>
      <c r="J32" s="469"/>
      <c r="K32" s="469"/>
      <c r="L32" s="469"/>
      <c r="M32" s="469"/>
      <c r="N32" s="29"/>
    </row>
    <row r="33" spans="1:18" x14ac:dyDescent="0.2">
      <c r="A33" s="28" t="s">
        <v>34</v>
      </c>
      <c r="B33" s="471" t="s">
        <v>537</v>
      </c>
      <c r="C33" s="471"/>
      <c r="D33" s="471"/>
      <c r="E33" s="471"/>
      <c r="F33" s="471"/>
      <c r="G33" s="471"/>
      <c r="H33" s="471"/>
      <c r="I33" s="471"/>
      <c r="J33" s="471"/>
      <c r="K33" s="471"/>
      <c r="L33" s="471"/>
      <c r="M33" s="471"/>
      <c r="N33" s="471"/>
    </row>
    <row r="34" spans="1:18" x14ac:dyDescent="0.2">
      <c r="A34" s="28" t="s">
        <v>35</v>
      </c>
      <c r="B34" s="460" t="s">
        <v>540</v>
      </c>
      <c r="C34" s="460"/>
      <c r="D34" s="460"/>
      <c r="E34" s="460"/>
      <c r="F34" s="460"/>
      <c r="G34" s="460"/>
      <c r="H34" s="460"/>
      <c r="I34" s="460"/>
      <c r="J34" s="460"/>
      <c r="K34" s="460"/>
      <c r="L34" s="460"/>
      <c r="M34" s="460"/>
      <c r="N34" s="460"/>
    </row>
    <row r="35" spans="1:18" x14ac:dyDescent="0.2">
      <c r="A35" s="28" t="s">
        <v>36</v>
      </c>
      <c r="B35" s="460" t="s">
        <v>541</v>
      </c>
      <c r="C35" s="460"/>
      <c r="D35" s="460"/>
      <c r="E35" s="460"/>
      <c r="F35" s="460"/>
      <c r="G35" s="460"/>
      <c r="H35" s="460"/>
      <c r="I35" s="460"/>
      <c r="J35" s="460"/>
      <c r="K35" s="460"/>
      <c r="L35" s="460"/>
      <c r="M35" s="460"/>
      <c r="N35" s="460"/>
    </row>
    <row r="36" spans="1:18" ht="42.75" customHeight="1" x14ac:dyDescent="0.2">
      <c r="A36" s="28" t="s">
        <v>37</v>
      </c>
      <c r="B36" s="471" t="s">
        <v>542</v>
      </c>
      <c r="C36" s="460"/>
      <c r="D36" s="460"/>
      <c r="E36" s="460"/>
      <c r="F36" s="460"/>
      <c r="G36" s="460"/>
      <c r="H36" s="460"/>
      <c r="I36" s="460"/>
      <c r="J36" s="460"/>
      <c r="K36" s="460"/>
      <c r="L36" s="460"/>
      <c r="M36" s="460"/>
      <c r="N36" s="460"/>
    </row>
    <row r="37" spans="1:18" ht="33.75" customHeight="1" x14ac:dyDescent="0.2">
      <c r="A37" s="28" t="s">
        <v>38</v>
      </c>
      <c r="B37" s="471" t="s">
        <v>549</v>
      </c>
      <c r="C37" s="460"/>
      <c r="D37" s="460"/>
      <c r="E37" s="460"/>
      <c r="F37" s="460"/>
      <c r="G37" s="460"/>
      <c r="H37" s="460"/>
      <c r="I37" s="460"/>
      <c r="J37" s="460"/>
      <c r="K37" s="460"/>
      <c r="L37" s="460"/>
      <c r="M37" s="460"/>
      <c r="N37" s="460"/>
    </row>
    <row r="38" spans="1:18" ht="35.25" customHeight="1" x14ac:dyDescent="0.2">
      <c r="A38" s="28" t="s">
        <v>39</v>
      </c>
      <c r="B38" s="471" t="s">
        <v>548</v>
      </c>
      <c r="C38" s="460"/>
      <c r="D38" s="460"/>
      <c r="E38" s="460"/>
      <c r="F38" s="460"/>
      <c r="G38" s="460"/>
      <c r="H38" s="460"/>
      <c r="I38" s="460"/>
      <c r="J38" s="460"/>
      <c r="K38" s="460"/>
      <c r="L38" s="460"/>
      <c r="M38" s="460"/>
      <c r="N38" s="460"/>
    </row>
    <row r="39" spans="1:18" ht="25.5" customHeight="1" x14ac:dyDescent="0.2">
      <c r="A39" s="28" t="s">
        <v>40</v>
      </c>
      <c r="B39" s="471" t="s">
        <v>550</v>
      </c>
      <c r="C39" s="460"/>
      <c r="D39" s="460"/>
      <c r="E39" s="460"/>
      <c r="F39" s="460"/>
      <c r="G39" s="460"/>
      <c r="H39" s="460"/>
      <c r="I39" s="460"/>
      <c r="J39" s="460"/>
      <c r="K39" s="460"/>
      <c r="L39" s="460"/>
      <c r="M39" s="460"/>
      <c r="N39" s="460"/>
    </row>
    <row r="40" spans="1:18" x14ac:dyDescent="0.2">
      <c r="A40" s="28" t="s">
        <v>41</v>
      </c>
      <c r="B40" s="475" t="s">
        <v>551</v>
      </c>
      <c r="C40" s="475"/>
      <c r="D40" s="475"/>
      <c r="E40" s="475"/>
      <c r="F40" s="475"/>
      <c r="G40" s="475"/>
      <c r="H40" s="475"/>
      <c r="I40" s="475"/>
      <c r="J40" s="475"/>
      <c r="K40" s="475"/>
      <c r="L40" s="475"/>
      <c r="M40" s="475"/>
      <c r="N40" s="475"/>
    </row>
    <row r="41" spans="1:18" ht="31.5" customHeight="1" x14ac:dyDescent="0.2">
      <c r="A41" s="28" t="s">
        <v>42</v>
      </c>
      <c r="B41" s="476" t="s">
        <v>531</v>
      </c>
      <c r="C41" s="476"/>
      <c r="D41" s="476"/>
      <c r="E41" s="476"/>
      <c r="F41" s="476"/>
      <c r="G41" s="476"/>
      <c r="H41" s="476"/>
      <c r="I41" s="476"/>
      <c r="J41" s="476"/>
      <c r="K41" s="476"/>
      <c r="L41" s="476"/>
      <c r="M41" s="476"/>
      <c r="N41" s="476"/>
    </row>
    <row r="42" spans="1:18" ht="31.5" customHeight="1" x14ac:dyDescent="0.2">
      <c r="A42" s="28" t="s">
        <v>43</v>
      </c>
      <c r="B42" s="475" t="s">
        <v>556</v>
      </c>
      <c r="C42" s="475"/>
      <c r="D42" s="475"/>
      <c r="E42" s="475"/>
      <c r="F42" s="475"/>
      <c r="G42" s="475"/>
      <c r="H42" s="475"/>
      <c r="I42" s="475"/>
      <c r="J42" s="475"/>
      <c r="K42" s="475"/>
      <c r="L42" s="475"/>
      <c r="M42" s="475"/>
      <c r="N42" s="475"/>
    </row>
    <row r="43" spans="1:18" ht="25.5" customHeight="1" x14ac:dyDescent="0.2">
      <c r="A43" s="28" t="s">
        <v>57</v>
      </c>
      <c r="B43" s="470" t="s">
        <v>62</v>
      </c>
      <c r="C43" s="470"/>
      <c r="D43" s="470"/>
      <c r="E43" s="470"/>
      <c r="F43" s="470"/>
      <c r="G43" s="470"/>
      <c r="H43" s="470"/>
      <c r="I43" s="470"/>
      <c r="J43" s="470"/>
      <c r="K43" s="470"/>
      <c r="L43" s="470"/>
      <c r="M43" s="470"/>
      <c r="N43" s="470"/>
    </row>
    <row r="44" spans="1:18" ht="15" customHeight="1" x14ac:dyDescent="0.2">
      <c r="A44" s="28" t="s">
        <v>58</v>
      </c>
      <c r="B44" s="471" t="s">
        <v>63</v>
      </c>
      <c r="C44" s="460"/>
      <c r="D44" s="460"/>
      <c r="E44" s="460"/>
      <c r="F44" s="460"/>
      <c r="G44" s="460"/>
      <c r="H44" s="460"/>
      <c r="I44" s="460"/>
      <c r="J44" s="460"/>
      <c r="K44" s="460"/>
      <c r="L44" s="460"/>
      <c r="M44" s="460"/>
      <c r="N44" s="460"/>
    </row>
    <row r="47" spans="1:18" ht="27" customHeight="1" x14ac:dyDescent="0.3">
      <c r="K47" s="477"/>
      <c r="L47" s="477"/>
      <c r="M47" s="477"/>
      <c r="N47" s="477"/>
      <c r="O47" s="477"/>
      <c r="P47" s="477"/>
      <c r="Q47" s="477"/>
      <c r="R47" s="477"/>
    </row>
    <row r="48" spans="1:18" x14ac:dyDescent="0.2">
      <c r="A48" s="184" t="s">
        <v>557</v>
      </c>
      <c r="B48" s="3"/>
      <c r="C48" s="3"/>
      <c r="D48" s="3"/>
      <c r="E48" s="3"/>
      <c r="F48" s="3"/>
      <c r="G48" s="3"/>
      <c r="H48" s="3"/>
      <c r="I48" s="3"/>
      <c r="J48" s="3"/>
    </row>
    <row r="49" spans="1:14" ht="26.25" customHeight="1" x14ac:dyDescent="0.2">
      <c r="A49" s="472" t="s">
        <v>569</v>
      </c>
      <c r="B49" s="472"/>
      <c r="C49" s="472"/>
      <c r="D49" s="472"/>
      <c r="E49" s="472"/>
      <c r="F49" s="472"/>
      <c r="G49" s="472"/>
      <c r="H49" s="472"/>
      <c r="I49" s="472"/>
      <c r="J49" s="3"/>
    </row>
    <row r="50" spans="1:14" ht="22.5" customHeight="1" x14ac:dyDescent="0.2">
      <c r="B50" s="3"/>
      <c r="C50" s="3"/>
      <c r="D50" s="3"/>
      <c r="E50" s="3"/>
      <c r="F50" s="3"/>
      <c r="G50" s="3"/>
      <c r="H50" s="3"/>
      <c r="I50" s="3"/>
      <c r="J50" s="3"/>
    </row>
    <row r="51" spans="1:14" ht="42" customHeight="1" x14ac:dyDescent="0.2">
      <c r="A51" s="473" t="s">
        <v>566</v>
      </c>
      <c r="B51" s="473"/>
      <c r="C51" s="473"/>
      <c r="D51" s="473"/>
      <c r="E51" s="473"/>
      <c r="F51" s="473"/>
      <c r="G51" s="473"/>
      <c r="H51" s="473"/>
      <c r="I51" s="473"/>
      <c r="J51" s="185"/>
    </row>
    <row r="52" spans="1:14" x14ac:dyDescent="0.2">
      <c r="A52" s="3" t="s">
        <v>558</v>
      </c>
      <c r="B52" s="276">
        <f>D12</f>
        <v>0</v>
      </c>
      <c r="C52" s="17" t="s">
        <v>92</v>
      </c>
      <c r="D52" s="3"/>
      <c r="E52" s="3"/>
      <c r="F52" s="3"/>
      <c r="G52" s="3"/>
      <c r="H52" s="3"/>
      <c r="I52" s="3"/>
      <c r="J52" s="3"/>
    </row>
    <row r="53" spans="1:14" ht="14.25" customHeight="1" x14ac:dyDescent="0.2">
      <c r="A53" s="186" t="s">
        <v>559</v>
      </c>
      <c r="B53" s="276">
        <f>D16</f>
        <v>0</v>
      </c>
      <c r="C53" s="17" t="s">
        <v>92</v>
      </c>
      <c r="D53" s="3"/>
      <c r="E53" s="3"/>
      <c r="F53" s="3"/>
      <c r="G53" s="3"/>
      <c r="H53" s="3"/>
      <c r="I53" s="3"/>
      <c r="J53" s="3"/>
    </row>
    <row r="54" spans="1:14" ht="26.25" customHeight="1" x14ac:dyDescent="0.2">
      <c r="A54" s="343" t="s">
        <v>560</v>
      </c>
      <c r="B54" s="276">
        <f>IF(D23&gt;0,D23,0)</f>
        <v>0</v>
      </c>
      <c r="C54" s="17" t="s">
        <v>92</v>
      </c>
      <c r="D54" s="3"/>
      <c r="E54" s="3"/>
      <c r="F54" s="3"/>
      <c r="G54" s="3"/>
      <c r="H54" s="3"/>
      <c r="I54" s="3"/>
      <c r="J54" s="3"/>
    </row>
    <row r="55" spans="1:14" ht="25.5" x14ac:dyDescent="0.2">
      <c r="A55" s="187" t="s">
        <v>561</v>
      </c>
      <c r="B55" s="377">
        <f>B53-B54</f>
        <v>0</v>
      </c>
      <c r="C55" s="17" t="s">
        <v>92</v>
      </c>
      <c r="D55" s="3"/>
      <c r="E55" s="3"/>
      <c r="F55" s="43"/>
      <c r="G55" s="3"/>
      <c r="H55" s="3"/>
      <c r="I55" s="3"/>
      <c r="J55" s="3"/>
    </row>
    <row r="56" spans="1:14" x14ac:dyDescent="0.2">
      <c r="A56" s="187" t="s">
        <v>562</v>
      </c>
      <c r="B56" s="340" t="e">
        <f>ROUND(B55/B53,2)</f>
        <v>#DIV/0!</v>
      </c>
      <c r="D56" s="3"/>
      <c r="E56" s="3"/>
      <c r="F56" s="43"/>
      <c r="G56" s="3"/>
      <c r="H56" s="3"/>
      <c r="I56" s="3"/>
      <c r="J56" s="3"/>
    </row>
    <row r="57" spans="1:14" x14ac:dyDescent="0.2">
      <c r="A57" s="188"/>
      <c r="B57" s="3"/>
      <c r="C57" s="35"/>
      <c r="D57" s="3"/>
      <c r="E57" s="3"/>
      <c r="F57" s="3"/>
      <c r="G57" s="3"/>
      <c r="H57" s="3"/>
      <c r="I57" s="3"/>
      <c r="J57" s="3"/>
    </row>
    <row r="58" spans="1:14" ht="19.5" x14ac:dyDescent="0.2">
      <c r="A58" s="474" t="s">
        <v>567</v>
      </c>
      <c r="B58" s="474"/>
      <c r="C58" s="474"/>
      <c r="D58" s="474"/>
      <c r="E58" s="474"/>
      <c r="F58" s="474"/>
      <c r="G58" s="474"/>
      <c r="H58" s="474"/>
      <c r="I58" s="474"/>
      <c r="J58" s="185"/>
    </row>
    <row r="59" spans="1:14" x14ac:dyDescent="0.2">
      <c r="A59" s="374" t="s">
        <v>570</v>
      </c>
      <c r="C59" s="35"/>
      <c r="D59" s="3"/>
      <c r="E59" s="3"/>
      <c r="F59" s="3"/>
      <c r="G59" s="3"/>
      <c r="H59" s="3"/>
      <c r="I59" s="3"/>
      <c r="J59" s="3"/>
      <c r="N59" s="35"/>
    </row>
    <row r="60" spans="1:14" x14ac:dyDescent="0.2">
      <c r="A60" s="3" t="s">
        <v>563</v>
      </c>
      <c r="B60" s="30">
        <f>D13</f>
        <v>0</v>
      </c>
      <c r="C60" s="17" t="s">
        <v>92</v>
      </c>
      <c r="D60" s="3"/>
      <c r="E60" s="3"/>
      <c r="F60" s="3"/>
      <c r="G60" s="3"/>
      <c r="H60" s="3"/>
      <c r="I60" s="3"/>
      <c r="J60" s="3"/>
      <c r="N60" s="35"/>
    </row>
    <row r="61" spans="1:14" ht="38.25" x14ac:dyDescent="0.2">
      <c r="A61" s="44" t="s">
        <v>564</v>
      </c>
      <c r="B61" s="30" t="e">
        <f>B60*B56</f>
        <v>#DIV/0!</v>
      </c>
      <c r="C61" s="17" t="s">
        <v>92</v>
      </c>
      <c r="D61" s="3"/>
      <c r="E61" s="3"/>
      <c r="F61" s="3"/>
      <c r="G61" s="3"/>
      <c r="H61" s="3"/>
      <c r="I61" s="3"/>
      <c r="J61" s="3"/>
      <c r="N61" s="35"/>
    </row>
    <row r="62" spans="1:14" ht="39.75" customHeight="1" x14ac:dyDescent="0.2">
      <c r="A62" s="468" t="s">
        <v>565</v>
      </c>
      <c r="B62" s="468"/>
      <c r="C62" s="468"/>
      <c r="D62" s="468"/>
      <c r="E62" s="468"/>
      <c r="F62" s="468"/>
      <c r="G62" s="468"/>
      <c r="H62" s="468"/>
      <c r="I62" s="468"/>
      <c r="J62" s="185"/>
      <c r="N62" s="35"/>
    </row>
    <row r="63" spans="1:14" ht="13.5" thickBot="1" x14ac:dyDescent="0.25">
      <c r="A63" s="3" t="s">
        <v>571</v>
      </c>
      <c r="B63" s="37">
        <v>0.98</v>
      </c>
      <c r="D63" s="3"/>
      <c r="E63" s="3"/>
      <c r="F63" s="3"/>
      <c r="G63" s="3"/>
      <c r="H63" s="3"/>
      <c r="I63" s="3"/>
      <c r="J63" s="3"/>
      <c r="N63" s="35"/>
    </row>
    <row r="64" spans="1:14" ht="13.5" thickBot="1" x14ac:dyDescent="0.25">
      <c r="A64" s="3" t="s">
        <v>572</v>
      </c>
      <c r="B64" s="375" t="str">
        <f>IFERROR(B63*B61,"")</f>
        <v/>
      </c>
      <c r="C64" s="17" t="s">
        <v>92</v>
      </c>
      <c r="D64" s="3"/>
      <c r="E64" s="3"/>
      <c r="F64" s="3"/>
      <c r="G64" s="3"/>
      <c r="H64" s="3"/>
      <c r="I64" s="3"/>
      <c r="J64" s="3"/>
      <c r="N64" s="35"/>
    </row>
    <row r="65" spans="2:14" x14ac:dyDescent="0.2">
      <c r="B65" s="351"/>
      <c r="D65" s="3"/>
      <c r="E65" s="3"/>
      <c r="F65" s="3"/>
      <c r="G65" s="3"/>
      <c r="H65" s="3"/>
      <c r="I65" s="3"/>
      <c r="J65" s="3"/>
      <c r="N65" s="35"/>
    </row>
    <row r="66" spans="2:14" x14ac:dyDescent="0.2">
      <c r="B66" s="37"/>
      <c r="D66" s="3"/>
      <c r="E66" s="3"/>
      <c r="F66" s="3"/>
      <c r="G66" s="3"/>
      <c r="H66" s="3"/>
      <c r="I66" s="3"/>
      <c r="J66" s="3"/>
      <c r="N66" s="35"/>
    </row>
    <row r="67" spans="2:14" x14ac:dyDescent="0.2">
      <c r="B67" s="359"/>
      <c r="C67" s="360">
        <v>1</v>
      </c>
    </row>
    <row r="68" spans="2:14" ht="24" customHeight="1" x14ac:dyDescent="0.2">
      <c r="B68" s="359"/>
      <c r="C68" s="32"/>
      <c r="E68" s="17"/>
    </row>
    <row r="69" spans="2:14" x14ac:dyDescent="0.2">
      <c r="C69" s="32"/>
      <c r="E69" s="17"/>
    </row>
    <row r="70" spans="2:14" x14ac:dyDescent="0.2">
      <c r="C70" s="32"/>
      <c r="E70" s="17"/>
    </row>
    <row r="71" spans="2:14" x14ac:dyDescent="0.2">
      <c r="C71" s="32"/>
      <c r="E71" s="17"/>
    </row>
    <row r="72" spans="2:14" x14ac:dyDescent="0.2">
      <c r="C72" s="32"/>
      <c r="E72" s="17"/>
    </row>
  </sheetData>
  <sheetProtection formatColumns="0"/>
  <mergeCells count="30">
    <mergeCell ref="A1:M1"/>
    <mergeCell ref="A62:I62"/>
    <mergeCell ref="B32:M32"/>
    <mergeCell ref="B43:N43"/>
    <mergeCell ref="B44:N44"/>
    <mergeCell ref="A49:I49"/>
    <mergeCell ref="A51:I51"/>
    <mergeCell ref="A58:I58"/>
    <mergeCell ref="B37:N37"/>
    <mergeCell ref="B38:N38"/>
    <mergeCell ref="B39:N39"/>
    <mergeCell ref="B40:N40"/>
    <mergeCell ref="B41:N41"/>
    <mergeCell ref="B42:N42"/>
    <mergeCell ref="B33:N33"/>
    <mergeCell ref="K47:R47"/>
    <mergeCell ref="B36:N36"/>
    <mergeCell ref="F10:I10"/>
    <mergeCell ref="J10:AD10"/>
    <mergeCell ref="B34:N34"/>
    <mergeCell ref="B35:N35"/>
    <mergeCell ref="A28:C28"/>
    <mergeCell ref="G28:J28"/>
    <mergeCell ref="G25:L25"/>
    <mergeCell ref="G29:M29"/>
    <mergeCell ref="A5:M5"/>
    <mergeCell ref="A6:M6"/>
    <mergeCell ref="A4:M4"/>
    <mergeCell ref="A8:M8"/>
    <mergeCell ref="A2:K3"/>
  </mergeCells>
  <conditionalFormatting sqref="E21">
    <cfRule type="cellIs" dxfId="3" priority="1" operator="equal">
      <formula>0</formula>
    </cfRule>
  </conditionalFormatting>
  <conditionalFormatting sqref="M25:M26">
    <cfRule type="containsText" dxfId="2" priority="2" operator="containsText" text="NU">
      <formula>NOT(ISERROR(SEARCH("NU",M25)))</formula>
    </cfRule>
    <cfRule type="containsText" dxfId="1" priority="3" operator="containsText" text="DA">
      <formula>NOT(ISERROR(SEARCH("DA",M25)))</formula>
    </cfRule>
    <cfRule type="containsText" dxfId="0" priority="4" operator="containsText" text="NU">
      <formula>NOT(ISERROR(SEARCH("NU",M25)))</formula>
    </cfRule>
  </conditionalFormatting>
  <pageMargins left="0.25" right="0.25" top="0.75" bottom="0.75" header="0.3" footer="0.3"/>
  <pageSetup paperSize="8" scale="47" fitToHeight="0" orientation="landscape" r:id="rId1"/>
  <headerFooter>
    <oddHeader>&amp;C&amp;"Arial,Bold"&amp;16 &amp;K03+00011. FUNDING-GAP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1 Bilant</vt:lpstr>
      <vt:lpstr>2 Cont RP</vt:lpstr>
      <vt:lpstr>Analiza financiara-extinsa</vt:lpstr>
      <vt:lpstr>3 Analiza financiara-indicatori</vt:lpstr>
      <vt:lpstr>4 Risc beneficiar</vt:lpstr>
      <vt:lpstr>5 Venituri si cheltuieli</vt:lpstr>
      <vt:lpstr>c Cont PP previzionat</vt:lpstr>
      <vt:lpstr>d Proiectii financiare (intr) </vt:lpstr>
      <vt:lpstr>Funding-gap</vt:lpstr>
      <vt:lpstr>'1 Bilant'!eligibilitate</vt:lpstr>
      <vt:lpstr>'2 Cont RP'!eligibilitate</vt:lpstr>
      <vt:lpstr>'3 Analiza financiara-indicatori'!eligibilitate</vt:lpstr>
      <vt:lpstr>'Analiza financiara-extinsa'!eligibilitate</vt:lpstr>
      <vt:lpstr>'4 Risc beneficiar'!Print_Area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dc:creator>
  <cp:lastModifiedBy>spla</cp:lastModifiedBy>
  <cp:lastPrinted>2017-06-19T15:45:49Z</cp:lastPrinted>
  <dcterms:created xsi:type="dcterms:W3CDTF">2015-08-05T10:46:20Z</dcterms:created>
  <dcterms:modified xsi:type="dcterms:W3CDTF">2025-09-02T11:45:36Z</dcterms:modified>
</cp:coreProperties>
</file>