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AmPAP\GHIDURI\2.2.1 Unitati de procesare\Anexe\Versiunea 2 de modificat in apel\"/>
    </mc:Choice>
  </mc:AlternateContent>
  <bookViews>
    <workbookView xWindow="0" yWindow="0" windowWidth="22710" windowHeight="12150" tabRatio="889"/>
  </bookViews>
  <sheets>
    <sheet name="Bugetul cererii de finanțare" sheetId="35" r:id="rId1"/>
    <sheet name="Planul investițional" sheetId="36" r:id="rId2"/>
    <sheet name="Prognoza veniturilor" sheetId="18" r:id="rId3"/>
    <sheet name="Prognoza cheltuielilor" sheetId="17" r:id="rId4"/>
    <sheet name="CPP" sheetId="11" r:id="rId5"/>
    <sheet name="Bilant" sheetId="27" r:id="rId6"/>
    <sheet name="FN An 1 I" sheetId="21" r:id="rId7"/>
    <sheet name="FN An 2 I " sheetId="31" r:id="rId8"/>
    <sheet name="FN 1-5" sheetId="29" r:id="rId9"/>
    <sheet name="Indicatori financiari" sheetId="23" r:id="rId10"/>
  </sheets>
  <externalReferences>
    <externalReference r:id="rId11"/>
    <externalReference r:id="rId12"/>
  </externalReferences>
  <definedNames>
    <definedName name="_SVC1">'[1]3 credite'!$B$104</definedName>
    <definedName name="bilant">#REF!</definedName>
    <definedName name="BILANT1">'[1]3 credite'!$B$133</definedName>
    <definedName name="cash">#REF!</definedName>
    <definedName name="_xlnm.Database">#REF!</definedName>
    <definedName name="dateintr">#REF!</definedName>
    <definedName name="DATINT">'[1]3 credite'!$B$2</definedName>
    <definedName name="Gigel" localSheetId="8">'[2]Specific 3.4'!#REF!</definedName>
    <definedName name="Gigel" localSheetId="6">'[2]Specific 3.4'!#REF!</definedName>
    <definedName name="Gigel" localSheetId="7">'[2]Specific 3.4'!#REF!</definedName>
    <definedName name="Gigel">#REF!</definedName>
    <definedName name="_xlnm.Print_Area" localSheetId="5">Bilant!$A$1:$K$33</definedName>
    <definedName name="_xlnm.Print_Area" localSheetId="0">'Bugetul cererii de finanțare'!$A$1:$I$101</definedName>
    <definedName name="_xlnm.Print_Area" localSheetId="4">CPP!$B$1:$T$29</definedName>
    <definedName name="_xlnm.Print_Area" localSheetId="8">'FN 1-5'!$B$2:$I$55</definedName>
    <definedName name="_xlnm.Print_Area" localSheetId="6">'FN An 1 I'!$B$2:$Q$55</definedName>
    <definedName name="_xlnm.Print_Area" localSheetId="7">'FN An 2 I '!$B$2:$Q$55</definedName>
    <definedName name="_xlnm.Print_Area" localSheetId="9">'Indicatori financiari'!$B$1:$I$18</definedName>
    <definedName name="_xlnm.Print_Area" localSheetId="1">'Planul investițional'!$A$1:$F$92</definedName>
    <definedName name="_xlnm.Print_Area" localSheetId="3">'Prognoza cheltuielilor'!$A$1:$R$17</definedName>
    <definedName name="_xlnm.Print_Area" localSheetId="2">'Prognoza veniturilor'!$A$1:$Q$42</definedName>
    <definedName name="svc">#REF!</definedName>
    <definedName name="Z_63BBC9A1_BC43_11D7_8BCA_000255C26D10_.wvu.Cols" localSheetId="8" hidden="1">'FN 1-5'!#REF!,'FN 1-5'!$E:$I</definedName>
    <definedName name="Z_63BBC9A1_BC43_11D7_8BCA_000255C26D10_.wvu.Cols" localSheetId="6" hidden="1">'FN An 1 I'!#REF!,'FN An 1 I'!$E:$P</definedName>
    <definedName name="Z_63BBC9A1_BC43_11D7_8BCA_000255C26D10_.wvu.Cols" localSheetId="7" hidden="1">'FN An 2 I '!#REF!,'FN An 2 I '!$E:$P</definedName>
    <definedName name="Z_63BBC9A1_BC43_11D7_8BCA_000255C26D10_.wvu.PrintArea" localSheetId="4" hidden="1">CPP!$A$1:$R$29</definedName>
    <definedName name="Z_63BBC9A1_BC43_11D7_8BCA_000255C26D10_.wvu.PrintArea" localSheetId="8" hidden="1">'FN 1-5'!$A$2:$L$56</definedName>
    <definedName name="Z_63BBC9A1_BC43_11D7_8BCA_000255C26D10_.wvu.PrintArea" localSheetId="6" hidden="1">'FN An 1 I'!$A$2:$T$56</definedName>
    <definedName name="Z_63BBC9A1_BC43_11D7_8BCA_000255C26D10_.wvu.PrintArea" localSheetId="7" hidden="1">'FN An 2 I '!$A$2:$T$56</definedName>
    <definedName name="Z_63BBC9A1_BC43_11D7_8BCA_000255C26D10_.wvu.Rows" localSheetId="4" hidden="1">CPP!#REF!,CPP!#REF!</definedName>
    <definedName name="Z_63BBC9A1_BC43_11D7_8BCA_000255C26D10_.wvu.Rows" localSheetId="8" hidden="1">'FN 1-5'!#REF!</definedName>
    <definedName name="Z_63BBC9A1_BC43_11D7_8BCA_000255C26D10_.wvu.Rows" localSheetId="6" hidden="1">'FN An 1 I'!#REF!</definedName>
    <definedName name="Z_63BBC9A1_BC43_11D7_8BCA_000255C26D10_.wvu.Rows" localSheetId="7" hidden="1">'FN An 2 I '!#REF!</definedName>
    <definedName name="Z_CFCAA516_04A4_438F_9C9F_E85EB651FC1F_.wvu.Cols" localSheetId="8" hidden="1">'FN 1-5'!#REF!,'FN 1-5'!#REF!</definedName>
    <definedName name="Z_CFCAA516_04A4_438F_9C9F_E85EB651FC1F_.wvu.Cols" localSheetId="6" hidden="1">'FN An 1 I'!#REF!,'FN An 1 I'!#REF!</definedName>
    <definedName name="Z_CFCAA516_04A4_438F_9C9F_E85EB651FC1F_.wvu.Cols" localSheetId="7" hidden="1">'FN An 2 I '!#REF!,'FN An 2 I '!#REF!</definedName>
    <definedName name="Z_CFCAA516_04A4_438F_9C9F_E85EB651FC1F_.wvu.PrintArea" localSheetId="4" hidden="1">CPP!$A$1:$R$29</definedName>
    <definedName name="Z_CFCAA516_04A4_438F_9C9F_E85EB651FC1F_.wvu.PrintArea" localSheetId="8" hidden="1">'FN 1-5'!$A$2:$M$56</definedName>
    <definedName name="Z_CFCAA516_04A4_438F_9C9F_E85EB651FC1F_.wvu.PrintArea" localSheetId="6" hidden="1">'FN An 1 I'!$A$2:$U$56</definedName>
    <definedName name="Z_CFCAA516_04A4_438F_9C9F_E85EB651FC1F_.wvu.PrintArea" localSheetId="7" hidden="1">'FN An 2 I '!$A$2:$U$56</definedName>
    <definedName name="Z_CFCAA516_04A4_438F_9C9F_E85EB651FC1F_.wvu.Rows" localSheetId="4" hidden="1">CPP!#REF!,CPP!#REF!</definedName>
    <definedName name="Z_CFCAA516_04A4_438F_9C9F_E85EB651FC1F_.wvu.Rows" localSheetId="8" hidden="1">'FN 1-5'!#REF!</definedName>
    <definedName name="Z_CFCAA516_04A4_438F_9C9F_E85EB651FC1F_.wvu.Rows" localSheetId="6" hidden="1">'FN An 1 I'!#REF!</definedName>
    <definedName name="Z_CFCAA516_04A4_438F_9C9F_E85EB651FC1F_.wvu.Rows" localSheetId="7" hidden="1">'FN An 2 I '!#REF!</definedName>
  </definedNames>
  <calcPr calcId="162913"/>
  <customWorkbookViews>
    <customWorkbookView name="Silvia Manole - Personal View" guid="{63BBC9A1-BC43-11D7-8BCA-000255C26D10}" mergeInterval="0" personalView="1" maximized="1" windowWidth="1020" windowHeight="606" tabRatio="755" activeSheetId="3"/>
    <customWorkbookView name="MIHAI - Vedere personală" guid="{CFCAA516-04A4-438F-9C9F-E85EB651FC1F}" mergeInterval="0" personalView="1" maximized="1" windowWidth="1020" windowHeight="626" tabRatio="755" activeSheetId="4"/>
  </customWorkbookViews>
</workbook>
</file>

<file path=xl/calcChain.xml><?xml version="1.0" encoding="utf-8"?>
<calcChain xmlns="http://schemas.openxmlformats.org/spreadsheetml/2006/main">
  <c r="F89" i="36" l="1"/>
  <c r="E89" i="36"/>
  <c r="I90" i="35"/>
  <c r="H90" i="35"/>
  <c r="G90" i="35"/>
  <c r="F90" i="35"/>
  <c r="D90" i="35"/>
  <c r="C90" i="35"/>
  <c r="H65" i="35" l="1"/>
  <c r="E66" i="35"/>
  <c r="E65" i="35"/>
  <c r="H66" i="35"/>
  <c r="F67" i="36"/>
  <c r="E67" i="36"/>
  <c r="B66" i="36"/>
  <c r="B65" i="36"/>
  <c r="B67" i="36"/>
  <c r="I66" i="35" l="1"/>
  <c r="C66" i="36" s="1"/>
  <c r="I65" i="35"/>
  <c r="C65" i="36" s="1"/>
  <c r="A65" i="36"/>
  <c r="A66" i="36"/>
  <c r="B64" i="36"/>
  <c r="A64" i="36"/>
  <c r="E91" i="35" l="1"/>
  <c r="G67" i="35"/>
  <c r="F67" i="35"/>
  <c r="D67" i="35"/>
  <c r="C67" i="35"/>
  <c r="E67" i="35" l="1"/>
  <c r="H67" i="35"/>
  <c r="E78" i="35"/>
  <c r="C35" i="35"/>
  <c r="D35" i="35"/>
  <c r="F35" i="35"/>
  <c r="G35" i="35"/>
  <c r="C32" i="35"/>
  <c r="C24" i="35"/>
  <c r="E24" i="36"/>
  <c r="I67" i="35" l="1"/>
  <c r="G83" i="35"/>
  <c r="F83" i="35"/>
  <c r="D83" i="35"/>
  <c r="C17" i="35"/>
  <c r="C67" i="36" l="1"/>
  <c r="F32" i="36"/>
  <c r="E32" i="36"/>
  <c r="M7" i="17" l="1"/>
  <c r="M16" i="17"/>
  <c r="F32" i="18"/>
  <c r="G32" i="18"/>
  <c r="H32" i="18"/>
  <c r="I32" i="18"/>
  <c r="J32" i="18"/>
  <c r="K32" i="18"/>
  <c r="L32" i="18"/>
  <c r="F31" i="18"/>
  <c r="G31" i="18"/>
  <c r="H31" i="18"/>
  <c r="I31" i="18"/>
  <c r="J31" i="18"/>
  <c r="K31" i="18"/>
  <c r="L31" i="18"/>
  <c r="F30" i="18"/>
  <c r="G30" i="18"/>
  <c r="H30" i="18"/>
  <c r="I30" i="18"/>
  <c r="J30" i="18"/>
  <c r="K30" i="18"/>
  <c r="L30" i="18"/>
  <c r="F29" i="18"/>
  <c r="G29" i="18"/>
  <c r="H29" i="18"/>
  <c r="I29" i="18"/>
  <c r="J29" i="18"/>
  <c r="K29" i="18"/>
  <c r="L29" i="18"/>
  <c r="F28" i="18"/>
  <c r="G28" i="18"/>
  <c r="H28" i="18"/>
  <c r="I28" i="18"/>
  <c r="J28" i="18"/>
  <c r="K28" i="18"/>
  <c r="L28" i="18"/>
  <c r="F27" i="18"/>
  <c r="G27" i="18"/>
  <c r="H27" i="18"/>
  <c r="I27" i="18"/>
  <c r="J27" i="18"/>
  <c r="K27" i="18"/>
  <c r="L27" i="18"/>
  <c r="F24" i="18"/>
  <c r="G24" i="18"/>
  <c r="H24" i="18"/>
  <c r="I24" i="18"/>
  <c r="J24" i="18"/>
  <c r="K24" i="18"/>
  <c r="L24" i="18"/>
  <c r="F23" i="18"/>
  <c r="G23" i="18"/>
  <c r="H23" i="18"/>
  <c r="I23" i="18"/>
  <c r="J23" i="18"/>
  <c r="K23" i="18"/>
  <c r="L23" i="18"/>
  <c r="F22" i="18"/>
  <c r="G22" i="18"/>
  <c r="H22" i="18"/>
  <c r="I22" i="18"/>
  <c r="J22" i="18"/>
  <c r="K22" i="18"/>
  <c r="L22" i="18"/>
  <c r="E32" i="18"/>
  <c r="E31" i="18"/>
  <c r="E30" i="18"/>
  <c r="E29" i="18"/>
  <c r="E28" i="18"/>
  <c r="E27" i="18"/>
  <c r="E24" i="18"/>
  <c r="E23" i="18"/>
  <c r="E22" i="18"/>
  <c r="M8" i="18" l="1"/>
  <c r="L7" i="17"/>
  <c r="G87" i="35"/>
  <c r="F87" i="35"/>
  <c r="D87" i="35"/>
  <c r="C80" i="35"/>
  <c r="C52" i="35"/>
  <c r="D47" i="35"/>
  <c r="F47" i="35"/>
  <c r="G47" i="35"/>
  <c r="C47" i="35"/>
  <c r="E37" i="35"/>
  <c r="D15" i="35"/>
  <c r="F15" i="35"/>
  <c r="G15" i="35"/>
  <c r="F12" i="35"/>
  <c r="G12" i="35"/>
  <c r="D12" i="35"/>
  <c r="C12" i="35"/>
  <c r="E21" i="18" l="1"/>
  <c r="E54" i="21" l="1"/>
  <c r="D30" i="27"/>
  <c r="K19" i="27"/>
  <c r="J19" i="27"/>
  <c r="J15" i="27"/>
  <c r="K15" i="27"/>
  <c r="I12" i="27"/>
  <c r="J12" i="27"/>
  <c r="K8" i="27"/>
  <c r="J8" i="27"/>
  <c r="I8" i="27"/>
  <c r="Q25" i="11"/>
  <c r="Q26" i="11" s="1"/>
  <c r="R25" i="11"/>
  <c r="R26" i="11" s="1"/>
  <c r="S25" i="11"/>
  <c r="S26" i="11" s="1"/>
  <c r="T25" i="11"/>
  <c r="T26" i="11" s="1"/>
  <c r="P25" i="11"/>
  <c r="P26" i="11" s="1"/>
  <c r="O21" i="11"/>
  <c r="S17" i="11"/>
  <c r="Q17" i="11"/>
  <c r="R17" i="11"/>
  <c r="T17" i="11"/>
  <c r="Q16" i="11"/>
  <c r="R16" i="11"/>
  <c r="S16" i="11"/>
  <c r="T16" i="11"/>
  <c r="I14" i="27" l="1"/>
  <c r="G14" i="23" s="1"/>
  <c r="J14" i="27"/>
  <c r="Q11" i="17"/>
  <c r="S14" i="11" s="1"/>
  <c r="K12" i="27"/>
  <c r="K14" i="27" s="1"/>
  <c r="J30" i="27"/>
  <c r="J31" i="27" s="1"/>
  <c r="K30" i="27"/>
  <c r="K31" i="27" s="1"/>
  <c r="S9" i="11"/>
  <c r="T9" i="11"/>
  <c r="S10" i="11"/>
  <c r="T10" i="11"/>
  <c r="S11" i="11"/>
  <c r="T11" i="11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BG17" i="17"/>
  <c r="BH17" i="17"/>
  <c r="BI17" i="17"/>
  <c r="BJ17" i="17"/>
  <c r="BK17" i="17"/>
  <c r="BL17" i="17"/>
  <c r="BM17" i="17"/>
  <c r="BN17" i="17"/>
  <c r="BO17" i="17"/>
  <c r="BP17" i="17"/>
  <c r="BQ17" i="17"/>
  <c r="BR17" i="17"/>
  <c r="BS17" i="17"/>
  <c r="BT17" i="17"/>
  <c r="BU17" i="17"/>
  <c r="BV17" i="17"/>
  <c r="BW17" i="17"/>
  <c r="BX17" i="17"/>
  <c r="BY17" i="17"/>
  <c r="BZ17" i="17"/>
  <c r="CA17" i="17"/>
  <c r="CB17" i="17"/>
  <c r="CC17" i="17"/>
  <c r="CD17" i="17"/>
  <c r="CE17" i="17"/>
  <c r="CF17" i="17"/>
  <c r="CG17" i="17"/>
  <c r="CH17" i="17"/>
  <c r="CI17" i="17"/>
  <c r="CJ17" i="17"/>
  <c r="CK17" i="17"/>
  <c r="CL17" i="17"/>
  <c r="CM17" i="17"/>
  <c r="CN17" i="17"/>
  <c r="CO17" i="17"/>
  <c r="CP17" i="17"/>
  <c r="CQ17" i="17"/>
  <c r="CR17" i="17"/>
  <c r="CS17" i="17"/>
  <c r="CT17" i="17"/>
  <c r="CU17" i="17"/>
  <c r="CV17" i="17"/>
  <c r="CW17" i="17"/>
  <c r="CX17" i="17"/>
  <c r="CY17" i="17"/>
  <c r="CZ17" i="17"/>
  <c r="DA17" i="17"/>
  <c r="DB17" i="17"/>
  <c r="DC17" i="17"/>
  <c r="DD17" i="17"/>
  <c r="DE17" i="17"/>
  <c r="DF17" i="17"/>
  <c r="DG17" i="17"/>
  <c r="DH17" i="17"/>
  <c r="DI17" i="17"/>
  <c r="DJ17" i="17"/>
  <c r="DK17" i="17"/>
  <c r="DL17" i="17"/>
  <c r="DM17" i="17"/>
  <c r="DN17" i="17"/>
  <c r="DO17" i="17"/>
  <c r="DP17" i="17"/>
  <c r="DQ17" i="17"/>
  <c r="DR17" i="17"/>
  <c r="DS17" i="17"/>
  <c r="DT17" i="17"/>
  <c r="DU17" i="17"/>
  <c r="DV17" i="17"/>
  <c r="DW17" i="17"/>
  <c r="DX17" i="17"/>
  <c r="DY17" i="17"/>
  <c r="DZ17" i="17"/>
  <c r="EA17" i="17"/>
  <c r="EB17" i="17"/>
  <c r="EC17" i="17"/>
  <c r="ED17" i="17"/>
  <c r="EE17" i="17"/>
  <c r="EF17" i="17"/>
  <c r="EG17" i="17"/>
  <c r="EH17" i="17"/>
  <c r="EI17" i="17"/>
  <c r="EJ17" i="17"/>
  <c r="EK17" i="17"/>
  <c r="EL17" i="17"/>
  <c r="EM17" i="17"/>
  <c r="EN17" i="17"/>
  <c r="EO17" i="17"/>
  <c r="EP17" i="17"/>
  <c r="EQ17" i="17"/>
  <c r="ER17" i="17"/>
  <c r="ES17" i="17"/>
  <c r="ET17" i="17"/>
  <c r="EU17" i="17"/>
  <c r="EV17" i="17"/>
  <c r="EW17" i="17"/>
  <c r="EX17" i="17"/>
  <c r="EY17" i="17"/>
  <c r="EZ17" i="17"/>
  <c r="FA17" i="17"/>
  <c r="FB17" i="17"/>
  <c r="FC17" i="17"/>
  <c r="FD17" i="17"/>
  <c r="FE17" i="17"/>
  <c r="FF17" i="17"/>
  <c r="FG17" i="17"/>
  <c r="FH17" i="17"/>
  <c r="FI17" i="17"/>
  <c r="FJ17" i="17"/>
  <c r="FK17" i="17"/>
  <c r="FL17" i="17"/>
  <c r="FM17" i="17"/>
  <c r="FN17" i="17"/>
  <c r="FO17" i="17"/>
  <c r="FP17" i="17"/>
  <c r="FQ17" i="17"/>
  <c r="FR17" i="17"/>
  <c r="FS17" i="17"/>
  <c r="FT17" i="17"/>
  <c r="FU17" i="17"/>
  <c r="FV17" i="17"/>
  <c r="FW17" i="17"/>
  <c r="FX17" i="17"/>
  <c r="FY17" i="17"/>
  <c r="FZ17" i="17"/>
  <c r="GA17" i="17"/>
  <c r="GB17" i="17"/>
  <c r="GC17" i="17"/>
  <c r="GD17" i="17"/>
  <c r="GE17" i="17"/>
  <c r="GF17" i="17"/>
  <c r="GG17" i="17"/>
  <c r="GH17" i="17"/>
  <c r="GI17" i="17"/>
  <c r="GJ17" i="17"/>
  <c r="GK17" i="17"/>
  <c r="GL17" i="17"/>
  <c r="GM17" i="17"/>
  <c r="GN17" i="17"/>
  <c r="GO17" i="17"/>
  <c r="GP17" i="17"/>
  <c r="GQ17" i="17"/>
  <c r="GR17" i="17"/>
  <c r="GS17" i="17"/>
  <c r="GT17" i="17"/>
  <c r="GU17" i="17"/>
  <c r="GV17" i="17"/>
  <c r="GW17" i="17"/>
  <c r="GX17" i="17"/>
  <c r="GY17" i="17"/>
  <c r="GZ17" i="17"/>
  <c r="HA17" i="17"/>
  <c r="HB17" i="17"/>
  <c r="HC17" i="17"/>
  <c r="HD17" i="17"/>
  <c r="HE17" i="17"/>
  <c r="HF17" i="17"/>
  <c r="HG17" i="17"/>
  <c r="HH17" i="17"/>
  <c r="HI17" i="17"/>
  <c r="HJ17" i="17"/>
  <c r="HK17" i="17"/>
  <c r="HL17" i="17"/>
  <c r="HM17" i="17"/>
  <c r="HN17" i="17"/>
  <c r="HO17" i="17"/>
  <c r="HP17" i="17"/>
  <c r="HQ17" i="17"/>
  <c r="HR17" i="17"/>
  <c r="HS17" i="17"/>
  <c r="HT17" i="17"/>
  <c r="HU17" i="17"/>
  <c r="HV17" i="17"/>
  <c r="HW17" i="17"/>
  <c r="HX17" i="17"/>
  <c r="HY17" i="17"/>
  <c r="HZ17" i="17"/>
  <c r="IA17" i="17"/>
  <c r="IB17" i="17"/>
  <c r="IC17" i="17"/>
  <c r="ID17" i="17"/>
  <c r="IE17" i="17"/>
  <c r="IF17" i="17"/>
  <c r="IG17" i="17"/>
  <c r="IH17" i="17"/>
  <c r="II17" i="17"/>
  <c r="IJ17" i="17"/>
  <c r="IK17" i="17"/>
  <c r="IL17" i="17"/>
  <c r="IM17" i="17"/>
  <c r="IN17" i="17"/>
  <c r="IO17" i="17"/>
  <c r="IP17" i="17"/>
  <c r="R14" i="17"/>
  <c r="T15" i="11" s="1"/>
  <c r="O14" i="17"/>
  <c r="Q15" i="11" s="1"/>
  <c r="P14" i="17"/>
  <c r="R15" i="11" s="1"/>
  <c r="Q14" i="17"/>
  <c r="S15" i="11" s="1"/>
  <c r="N14" i="17"/>
  <c r="R11" i="17"/>
  <c r="T14" i="11" s="1"/>
  <c r="T18" i="11" s="1"/>
  <c r="P11" i="17"/>
  <c r="R14" i="11" s="1"/>
  <c r="O11" i="17"/>
  <c r="Q14" i="11" s="1"/>
  <c r="N11" i="17"/>
  <c r="P14" i="11" s="1"/>
  <c r="N36" i="18"/>
  <c r="M36" i="18"/>
  <c r="S32" i="18"/>
  <c r="O32" i="18"/>
  <c r="O23" i="18"/>
  <c r="N23" i="18"/>
  <c r="Q23" i="18"/>
  <c r="Q22" i="18"/>
  <c r="Q21" i="18"/>
  <c r="R21" i="18"/>
  <c r="S21" i="18"/>
  <c r="R22" i="18"/>
  <c r="S22" i="18"/>
  <c r="R23" i="18"/>
  <c r="S23" i="18"/>
  <c r="R24" i="18"/>
  <c r="S24" i="18"/>
  <c r="R25" i="18"/>
  <c r="S25" i="18"/>
  <c r="R26" i="18"/>
  <c r="S26" i="18"/>
  <c r="R27" i="18"/>
  <c r="S27" i="18"/>
  <c r="R28" i="18"/>
  <c r="S28" i="18"/>
  <c r="R29" i="18"/>
  <c r="S29" i="18"/>
  <c r="R30" i="18"/>
  <c r="S30" i="18"/>
  <c r="R31" i="18"/>
  <c r="S31" i="18"/>
  <c r="R32" i="18"/>
  <c r="S18" i="11" l="1"/>
  <c r="P17" i="17"/>
  <c r="G9" i="23" s="1"/>
  <c r="Q17" i="17"/>
  <c r="H9" i="23" s="1"/>
  <c r="O17" i="17"/>
  <c r="F9" i="23" s="1"/>
  <c r="K33" i="27"/>
  <c r="I14" i="23"/>
  <c r="Q18" i="11"/>
  <c r="N17" i="17"/>
  <c r="E9" i="23" s="1"/>
  <c r="R18" i="11"/>
  <c r="J33" i="27"/>
  <c r="H14" i="23"/>
  <c r="R17" i="17"/>
  <c r="I9" i="23" s="1"/>
  <c r="S33" i="18"/>
  <c r="S35" i="18" s="1"/>
  <c r="S42" i="18" s="1"/>
  <c r="I8" i="23" s="1"/>
  <c r="R33" i="18"/>
  <c r="R35" i="18" s="1"/>
  <c r="S8" i="11" s="1"/>
  <c r="S12" i="11" s="1"/>
  <c r="S19" i="11" s="1"/>
  <c r="S27" i="11" s="1"/>
  <c r="T8" i="11"/>
  <c r="T12" i="11" s="1"/>
  <c r="T19" i="11" s="1"/>
  <c r="T27" i="11" s="1"/>
  <c r="F35" i="36"/>
  <c r="E35" i="36"/>
  <c r="B34" i="36"/>
  <c r="B35" i="36"/>
  <c r="B36" i="36"/>
  <c r="B37" i="36"/>
  <c r="B38" i="36"/>
  <c r="A35" i="36"/>
  <c r="A36" i="36"/>
  <c r="A37" i="36"/>
  <c r="A38" i="36"/>
  <c r="H37" i="35"/>
  <c r="I37" i="35" s="1"/>
  <c r="C37" i="36" s="1"/>
  <c r="R42" i="18" l="1"/>
  <c r="H8" i="23" s="1"/>
  <c r="S29" i="11"/>
  <c r="T29" i="11"/>
  <c r="F83" i="36"/>
  <c r="E83" i="36"/>
  <c r="B83" i="36"/>
  <c r="B82" i="36"/>
  <c r="A82" i="36"/>
  <c r="B81" i="36"/>
  <c r="A81" i="36"/>
  <c r="F80" i="36"/>
  <c r="E80" i="36"/>
  <c r="B79" i="36"/>
  <c r="A79" i="36"/>
  <c r="A78" i="36"/>
  <c r="B78" i="36"/>
  <c r="F63" i="36"/>
  <c r="E63" i="36"/>
  <c r="B63" i="36"/>
  <c r="B62" i="36"/>
  <c r="B61" i="36"/>
  <c r="A61" i="36"/>
  <c r="A62" i="36"/>
  <c r="B60" i="36"/>
  <c r="F52" i="36"/>
  <c r="E52" i="36"/>
  <c r="F49" i="36"/>
  <c r="E49" i="36"/>
  <c r="B59" i="36"/>
  <c r="A50" i="36"/>
  <c r="A51" i="36"/>
  <c r="A52" i="36"/>
  <c r="A53" i="36"/>
  <c r="A54" i="36"/>
  <c r="A55" i="36"/>
  <c r="A56" i="36"/>
  <c r="A57" i="36"/>
  <c r="A58" i="36"/>
  <c r="B50" i="36"/>
  <c r="B51" i="36"/>
  <c r="B52" i="36"/>
  <c r="B53" i="36"/>
  <c r="B54" i="36"/>
  <c r="B55" i="36"/>
  <c r="B56" i="36"/>
  <c r="B57" i="36"/>
  <c r="B58" i="36"/>
  <c r="B49" i="36"/>
  <c r="A60" i="36"/>
  <c r="F24" i="36"/>
  <c r="B33" i="36"/>
  <c r="A33" i="36"/>
  <c r="A34" i="36"/>
  <c r="B29" i="36"/>
  <c r="B30" i="36"/>
  <c r="A29" i="36"/>
  <c r="A30" i="36"/>
  <c r="B25" i="36"/>
  <c r="B26" i="36"/>
  <c r="B27" i="36"/>
  <c r="B28" i="36"/>
  <c r="A25" i="36"/>
  <c r="A26" i="36"/>
  <c r="A27" i="36"/>
  <c r="A28" i="36"/>
  <c r="F17" i="36"/>
  <c r="E17" i="36"/>
  <c r="E39" i="36" s="1"/>
  <c r="B23" i="36"/>
  <c r="B24" i="36"/>
  <c r="A23" i="36"/>
  <c r="A24" i="36"/>
  <c r="B19" i="36"/>
  <c r="B20" i="36"/>
  <c r="A18" i="36"/>
  <c r="A19" i="36"/>
  <c r="A20" i="36"/>
  <c r="B18" i="36"/>
  <c r="A11" i="36"/>
  <c r="B11" i="36"/>
  <c r="H83" i="35"/>
  <c r="C83" i="35"/>
  <c r="H82" i="35"/>
  <c r="E82" i="35"/>
  <c r="G80" i="35"/>
  <c r="F80" i="35"/>
  <c r="D80" i="35"/>
  <c r="H79" i="35"/>
  <c r="E79" i="35"/>
  <c r="G63" i="35"/>
  <c r="F63" i="35"/>
  <c r="D63" i="35"/>
  <c r="C63" i="35"/>
  <c r="H62" i="35"/>
  <c r="E62" i="35"/>
  <c r="E61" i="35"/>
  <c r="H61" i="35"/>
  <c r="H50" i="35"/>
  <c r="H51" i="35"/>
  <c r="H53" i="35"/>
  <c r="H54" i="35"/>
  <c r="H55" i="35"/>
  <c r="H56" i="35"/>
  <c r="H57" i="35"/>
  <c r="H58" i="35"/>
  <c r="G52" i="35"/>
  <c r="F52" i="35"/>
  <c r="D52" i="35"/>
  <c r="E52" i="35" s="1"/>
  <c r="G49" i="35"/>
  <c r="F49" i="35"/>
  <c r="E50" i="35"/>
  <c r="E51" i="35"/>
  <c r="E53" i="35"/>
  <c r="E54" i="35"/>
  <c r="E55" i="35"/>
  <c r="E56" i="35"/>
  <c r="E57" i="35"/>
  <c r="E58" i="35"/>
  <c r="D49" i="35"/>
  <c r="C49" i="35"/>
  <c r="C59" i="35" s="1"/>
  <c r="H36" i="35"/>
  <c r="E36" i="35"/>
  <c r="H33" i="35"/>
  <c r="H34" i="35"/>
  <c r="E33" i="35"/>
  <c r="E34" i="35"/>
  <c r="H25" i="35"/>
  <c r="H26" i="35"/>
  <c r="H27" i="35"/>
  <c r="H28" i="35"/>
  <c r="H29" i="35"/>
  <c r="H30" i="35"/>
  <c r="E25" i="35"/>
  <c r="E26" i="35"/>
  <c r="E27" i="35"/>
  <c r="E28" i="35"/>
  <c r="E29" i="35"/>
  <c r="E30" i="35"/>
  <c r="H18" i="35"/>
  <c r="H19" i="35"/>
  <c r="H20" i="35"/>
  <c r="E18" i="35"/>
  <c r="E19" i="35"/>
  <c r="E20" i="35"/>
  <c r="H35" i="35"/>
  <c r="G32" i="35"/>
  <c r="F32" i="35"/>
  <c r="D32" i="35"/>
  <c r="G24" i="35"/>
  <c r="F24" i="35"/>
  <c r="D24" i="35"/>
  <c r="C39" i="35"/>
  <c r="E23" i="35"/>
  <c r="H23" i="35"/>
  <c r="G17" i="35"/>
  <c r="F17" i="35"/>
  <c r="D17" i="35"/>
  <c r="E11" i="35"/>
  <c r="H11" i="35"/>
  <c r="G59" i="35" l="1"/>
  <c r="F39" i="36"/>
  <c r="I82" i="35"/>
  <c r="C82" i="36" s="1"/>
  <c r="I61" i="35"/>
  <c r="C61" i="36" s="1"/>
  <c r="I58" i="35"/>
  <c r="C58" i="36" s="1"/>
  <c r="I54" i="35"/>
  <c r="C54" i="36" s="1"/>
  <c r="D54" i="36" s="1"/>
  <c r="F59" i="35"/>
  <c r="D59" i="35"/>
  <c r="G39" i="35"/>
  <c r="F39" i="35"/>
  <c r="E17" i="35"/>
  <c r="D39" i="35"/>
  <c r="I57" i="35"/>
  <c r="E83" i="35"/>
  <c r="I83" i="35" s="1"/>
  <c r="C83" i="36" s="1"/>
  <c r="E59" i="36"/>
  <c r="F59" i="36"/>
  <c r="I62" i="35"/>
  <c r="C62" i="36" s="1"/>
  <c r="I79" i="35"/>
  <c r="C79" i="36" s="1"/>
  <c r="D79" i="36" s="1"/>
  <c r="I55" i="35"/>
  <c r="C55" i="36" s="1"/>
  <c r="D55" i="36" s="1"/>
  <c r="H52" i="35"/>
  <c r="I52" i="35" s="1"/>
  <c r="I50" i="35"/>
  <c r="C50" i="36" s="1"/>
  <c r="D50" i="36" s="1"/>
  <c r="E63" i="35"/>
  <c r="I56" i="35"/>
  <c r="C56" i="36" s="1"/>
  <c r="D56" i="36" s="1"/>
  <c r="I51" i="35"/>
  <c r="C51" i="36" s="1"/>
  <c r="D51" i="36" s="1"/>
  <c r="H63" i="35"/>
  <c r="I53" i="35"/>
  <c r="C53" i="36" s="1"/>
  <c r="D53" i="36" s="1"/>
  <c r="I20" i="35"/>
  <c r="C20" i="36" s="1"/>
  <c r="D20" i="36" s="1"/>
  <c r="E32" i="35"/>
  <c r="I19" i="35"/>
  <c r="C19" i="36" s="1"/>
  <c r="D19" i="36" s="1"/>
  <c r="I18" i="35"/>
  <c r="C18" i="36" s="1"/>
  <c r="D18" i="36" s="1"/>
  <c r="I29" i="35"/>
  <c r="C29" i="36" s="1"/>
  <c r="D29" i="36" s="1"/>
  <c r="E24" i="35"/>
  <c r="I30" i="35"/>
  <c r="C30" i="36" s="1"/>
  <c r="D30" i="36" s="1"/>
  <c r="I26" i="35"/>
  <c r="C26" i="36" s="1"/>
  <c r="D26" i="36" s="1"/>
  <c r="I34" i="35"/>
  <c r="C34" i="36" s="1"/>
  <c r="D34" i="36" s="1"/>
  <c r="H24" i="35"/>
  <c r="I33" i="35"/>
  <c r="C33" i="36" s="1"/>
  <c r="D33" i="36" s="1"/>
  <c r="I28" i="35"/>
  <c r="C28" i="36" s="1"/>
  <c r="D28" i="36" s="1"/>
  <c r="I25" i="35"/>
  <c r="C25" i="36" s="1"/>
  <c r="D25" i="36" s="1"/>
  <c r="I27" i="35"/>
  <c r="C27" i="36" s="1"/>
  <c r="D27" i="36" s="1"/>
  <c r="I36" i="35"/>
  <c r="E35" i="35"/>
  <c r="I35" i="35" s="1"/>
  <c r="I11" i="35"/>
  <c r="C11" i="36" s="1"/>
  <c r="I23" i="35"/>
  <c r="C23" i="36" s="1"/>
  <c r="D23" i="36" s="1"/>
  <c r="C35" i="36" l="1"/>
  <c r="D35" i="36" s="1"/>
  <c r="D37" i="36"/>
  <c r="C36" i="36"/>
  <c r="D36" i="36" s="1"/>
  <c r="C52" i="36"/>
  <c r="D52" i="36" s="1"/>
  <c r="C57" i="36"/>
  <c r="D57" i="36" s="1"/>
  <c r="D61" i="36"/>
  <c r="I63" i="35"/>
  <c r="C63" i="36" s="1"/>
  <c r="I24" i="35"/>
  <c r="C24" i="36" s="1"/>
  <c r="D24" i="36" s="1"/>
  <c r="F25" i="18"/>
  <c r="F26" i="18"/>
  <c r="M8" i="17" l="1"/>
  <c r="M9" i="17"/>
  <c r="M10" i="17"/>
  <c r="G26" i="18"/>
  <c r="H26" i="18"/>
  <c r="I26" i="18"/>
  <c r="J26" i="18"/>
  <c r="K26" i="18"/>
  <c r="L26" i="18"/>
  <c r="E26" i="18"/>
  <c r="G25" i="18"/>
  <c r="H25" i="18"/>
  <c r="I25" i="18"/>
  <c r="J25" i="18"/>
  <c r="K25" i="18"/>
  <c r="L25" i="18"/>
  <c r="E25" i="18"/>
  <c r="F21" i="18"/>
  <c r="G21" i="18"/>
  <c r="H21" i="18"/>
  <c r="I21" i="18"/>
  <c r="J21" i="18"/>
  <c r="K21" i="18"/>
  <c r="L21" i="18"/>
  <c r="C28" i="18"/>
  <c r="M11" i="17" l="1"/>
  <c r="N15" i="18"/>
  <c r="C87" i="35" l="1"/>
  <c r="F87" i="36"/>
  <c r="E87" i="36"/>
  <c r="F76" i="36"/>
  <c r="E76" i="36"/>
  <c r="F73" i="36"/>
  <c r="E73" i="36"/>
  <c r="I43" i="29"/>
  <c r="I50" i="29" s="1"/>
  <c r="I32" i="29"/>
  <c r="I31" i="29"/>
  <c r="I23" i="29"/>
  <c r="I20" i="29"/>
  <c r="I15" i="29"/>
  <c r="I11" i="29"/>
  <c r="I8" i="29" s="1"/>
  <c r="I30" i="27"/>
  <c r="I19" i="27"/>
  <c r="I15" i="27"/>
  <c r="R11" i="11"/>
  <c r="R10" i="11"/>
  <c r="R9" i="11"/>
  <c r="Q24" i="18"/>
  <c r="Q25" i="18"/>
  <c r="Q26" i="18"/>
  <c r="Q27" i="18"/>
  <c r="Q28" i="18"/>
  <c r="Q29" i="18"/>
  <c r="Q30" i="18"/>
  <c r="Q31" i="18"/>
  <c r="Q32" i="18"/>
  <c r="O21" i="18"/>
  <c r="I19" i="29" l="1"/>
  <c r="I13" i="23" s="1"/>
  <c r="I31" i="27"/>
  <c r="I42" i="29"/>
  <c r="I51" i="29" s="1"/>
  <c r="Q33" i="18"/>
  <c r="Q35" i="18" s="1"/>
  <c r="I26" i="29"/>
  <c r="I33" i="27"/>
  <c r="R8" i="11" l="1"/>
  <c r="R12" i="11" s="1"/>
  <c r="R19" i="11" s="1"/>
  <c r="R27" i="11" s="1"/>
  <c r="Q42" i="18"/>
  <c r="G8" i="23" s="1"/>
  <c r="I12" i="23"/>
  <c r="I53" i="29"/>
  <c r="R29" i="11" l="1"/>
  <c r="F70" i="36"/>
  <c r="E70" i="36"/>
  <c r="B84" i="36"/>
  <c r="B85" i="36"/>
  <c r="B86" i="36"/>
  <c r="B87" i="36"/>
  <c r="B74" i="36"/>
  <c r="B75" i="36"/>
  <c r="B76" i="36"/>
  <c r="B77" i="36"/>
  <c r="B80" i="36"/>
  <c r="B73" i="36"/>
  <c r="B72" i="36"/>
  <c r="B71" i="36"/>
  <c r="B70" i="36"/>
  <c r="B69" i="36"/>
  <c r="B68" i="36"/>
  <c r="A77" i="36"/>
  <c r="A84" i="36"/>
  <c r="A85" i="36"/>
  <c r="A86" i="36"/>
  <c r="A68" i="36"/>
  <c r="A69" i="36"/>
  <c r="A71" i="36"/>
  <c r="A72" i="36"/>
  <c r="A74" i="36"/>
  <c r="A75" i="36"/>
  <c r="A48" i="36"/>
  <c r="A40" i="36"/>
  <c r="A16" i="36"/>
  <c r="A13" i="36"/>
  <c r="A8" i="36"/>
  <c r="B47" i="36"/>
  <c r="B39" i="36"/>
  <c r="B15" i="36"/>
  <c r="B12" i="36"/>
  <c r="B8" i="36"/>
  <c r="B13" i="36"/>
  <c r="B16" i="36"/>
  <c r="B40" i="36"/>
  <c r="B48" i="36"/>
  <c r="A49" i="36"/>
  <c r="F47" i="36"/>
  <c r="E47" i="36"/>
  <c r="B42" i="36"/>
  <c r="B43" i="36"/>
  <c r="B44" i="36"/>
  <c r="B45" i="36"/>
  <c r="B46" i="36"/>
  <c r="B41" i="36"/>
  <c r="A42" i="36"/>
  <c r="A43" i="36"/>
  <c r="A44" i="36"/>
  <c r="A45" i="36"/>
  <c r="A46" i="36"/>
  <c r="H44" i="35"/>
  <c r="H45" i="35"/>
  <c r="H46" i="35"/>
  <c r="E44" i="35"/>
  <c r="E45" i="35"/>
  <c r="E46" i="35"/>
  <c r="A41" i="36"/>
  <c r="B21" i="36"/>
  <c r="B22" i="36"/>
  <c r="B31" i="36"/>
  <c r="B32" i="36"/>
  <c r="B17" i="36"/>
  <c r="A21" i="36"/>
  <c r="A22" i="36"/>
  <c r="A31" i="36"/>
  <c r="A32" i="36"/>
  <c r="A17" i="36"/>
  <c r="B10" i="36"/>
  <c r="B9" i="36"/>
  <c r="A10" i="36"/>
  <c r="A9" i="36"/>
  <c r="H86" i="35"/>
  <c r="E86" i="35"/>
  <c r="E87" i="35"/>
  <c r="H85" i="35"/>
  <c r="E85" i="35"/>
  <c r="H78" i="35"/>
  <c r="G76" i="35"/>
  <c r="F76" i="35"/>
  <c r="D76" i="35"/>
  <c r="C76" i="35"/>
  <c r="H75" i="35"/>
  <c r="E75" i="35"/>
  <c r="G73" i="35"/>
  <c r="F73" i="35"/>
  <c r="D73" i="35"/>
  <c r="C73" i="35"/>
  <c r="H72" i="35"/>
  <c r="E72" i="35"/>
  <c r="I46" i="35" l="1"/>
  <c r="C46" i="36" s="1"/>
  <c r="D46" i="36" s="1"/>
  <c r="I45" i="35"/>
  <c r="C45" i="36" s="1"/>
  <c r="D45" i="36" s="1"/>
  <c r="I44" i="35"/>
  <c r="C44" i="36" s="1"/>
  <c r="D44" i="36" s="1"/>
  <c r="I75" i="35"/>
  <c r="C75" i="36" s="1"/>
  <c r="D75" i="36" s="1"/>
  <c r="H76" i="35"/>
  <c r="I86" i="35"/>
  <c r="C86" i="36" s="1"/>
  <c r="D86" i="36" s="1"/>
  <c r="I72" i="35"/>
  <c r="C72" i="36" s="1"/>
  <c r="D72" i="36" s="1"/>
  <c r="H73" i="35"/>
  <c r="I78" i="35"/>
  <c r="C78" i="36" s="1"/>
  <c r="D78" i="36" s="1"/>
  <c r="H80" i="35"/>
  <c r="I85" i="35"/>
  <c r="C85" i="36" s="1"/>
  <c r="D85" i="36" s="1"/>
  <c r="H87" i="35"/>
  <c r="I87" i="35" s="1"/>
  <c r="E76" i="35"/>
  <c r="E80" i="35"/>
  <c r="D82" i="36"/>
  <c r="E73" i="35"/>
  <c r="I73" i="35" s="1"/>
  <c r="C73" i="36" s="1"/>
  <c r="D73" i="36" s="1"/>
  <c r="G70" i="35"/>
  <c r="F70" i="35"/>
  <c r="D70" i="35"/>
  <c r="C70" i="35"/>
  <c r="H69" i="35"/>
  <c r="E69" i="35"/>
  <c r="E43" i="35"/>
  <c r="H43" i="35"/>
  <c r="E42" i="35"/>
  <c r="H42" i="35"/>
  <c r="H31" i="35"/>
  <c r="H32" i="35"/>
  <c r="E31" i="35"/>
  <c r="H9" i="35"/>
  <c r="E9" i="35"/>
  <c r="I80" i="35" l="1"/>
  <c r="C80" i="36" s="1"/>
  <c r="D80" i="36" s="1"/>
  <c r="I76" i="35"/>
  <c r="C76" i="36" s="1"/>
  <c r="D76" i="36" s="1"/>
  <c r="I69" i="35"/>
  <c r="C69" i="36" s="1"/>
  <c r="D69" i="36" s="1"/>
  <c r="H70" i="35"/>
  <c r="D83" i="36"/>
  <c r="E70" i="35"/>
  <c r="C87" i="36"/>
  <c r="D87" i="36" s="1"/>
  <c r="I9" i="35"/>
  <c r="I43" i="35"/>
  <c r="C43" i="36" s="1"/>
  <c r="D43" i="36" s="1"/>
  <c r="I42" i="35"/>
  <c r="C42" i="36" s="1"/>
  <c r="D42" i="36" s="1"/>
  <c r="I31" i="35"/>
  <c r="C31" i="36" s="1"/>
  <c r="D31" i="36" s="1"/>
  <c r="F15" i="36"/>
  <c r="E15" i="36"/>
  <c r="F12" i="36"/>
  <c r="E12" i="36"/>
  <c r="H49" i="35"/>
  <c r="H59" i="35" s="1"/>
  <c r="E49" i="35"/>
  <c r="E59" i="35" s="1"/>
  <c r="H41" i="35"/>
  <c r="H47" i="35" s="1"/>
  <c r="E41" i="35"/>
  <c r="E47" i="35" s="1"/>
  <c r="H38" i="35"/>
  <c r="E38" i="35"/>
  <c r="H22" i="35"/>
  <c r="E22" i="35"/>
  <c r="H21" i="35"/>
  <c r="E21" i="35"/>
  <c r="H17" i="35"/>
  <c r="C15" i="35"/>
  <c r="H14" i="35"/>
  <c r="H15" i="35" s="1"/>
  <c r="E14" i="35"/>
  <c r="E15" i="35" s="1"/>
  <c r="H10" i="35"/>
  <c r="H12" i="35" s="1"/>
  <c r="E10" i="35"/>
  <c r="E12" i="35" s="1"/>
  <c r="E90" i="35" l="1"/>
  <c r="I70" i="35"/>
  <c r="C70" i="36" s="1"/>
  <c r="D70" i="36" s="1"/>
  <c r="H39" i="35"/>
  <c r="H91" i="35" s="1"/>
  <c r="E39" i="35"/>
  <c r="C9" i="36"/>
  <c r="I21" i="35"/>
  <c r="C21" i="36" s="1"/>
  <c r="I22" i="35"/>
  <c r="C22" i="36" s="1"/>
  <c r="D22" i="36" s="1"/>
  <c r="I38" i="35"/>
  <c r="I14" i="35"/>
  <c r="I41" i="35"/>
  <c r="I49" i="35"/>
  <c r="I32" i="35"/>
  <c r="C32" i="36" s="1"/>
  <c r="D32" i="36" s="1"/>
  <c r="I10" i="35"/>
  <c r="I12" i="35" s="1"/>
  <c r="I17" i="35"/>
  <c r="D62" i="36"/>
  <c r="C49" i="36" l="1"/>
  <c r="D49" i="36" s="1"/>
  <c r="I59" i="35"/>
  <c r="C41" i="36"/>
  <c r="D41" i="36" s="1"/>
  <c r="I47" i="35"/>
  <c r="C38" i="36"/>
  <c r="D38" i="36" s="1"/>
  <c r="C14" i="36"/>
  <c r="D14" i="36" s="1"/>
  <c r="I15" i="35"/>
  <c r="C17" i="36"/>
  <c r="D17" i="36" s="1"/>
  <c r="I39" i="35"/>
  <c r="C39" i="36" s="1"/>
  <c r="D11" i="36"/>
  <c r="F90" i="36"/>
  <c r="E90" i="36"/>
  <c r="D9" i="36"/>
  <c r="C10" i="36"/>
  <c r="D10" i="36" s="1"/>
  <c r="C91" i="36"/>
  <c r="C90" i="36"/>
  <c r="I91" i="35" l="1"/>
  <c r="C95" i="35"/>
  <c r="C15" i="36"/>
  <c r="D15" i="36" s="1"/>
  <c r="D63" i="36"/>
  <c r="C59" i="36"/>
  <c r="D59" i="36" s="1"/>
  <c r="D58" i="36"/>
  <c r="D90" i="36"/>
  <c r="C12" i="36"/>
  <c r="D12" i="36" s="1"/>
  <c r="C47" i="36"/>
  <c r="D47" i="36" s="1"/>
  <c r="D91" i="36"/>
  <c r="C100" i="35"/>
  <c r="C98" i="35" s="1"/>
  <c r="C96" i="35"/>
  <c r="C101" i="35" l="1"/>
  <c r="C97" i="35"/>
  <c r="C89" i="36" l="1"/>
  <c r="D99" i="35" l="1"/>
  <c r="D39" i="36"/>
  <c r="D21" i="36"/>
  <c r="D89" i="36" l="1"/>
  <c r="B23" i="18" l="1"/>
  <c r="B21" i="18"/>
  <c r="M34" i="18"/>
  <c r="M37" i="18"/>
  <c r="M38" i="18"/>
  <c r="M39" i="18"/>
  <c r="M40" i="18"/>
  <c r="M41" i="18"/>
  <c r="O22" i="18"/>
  <c r="O24" i="18"/>
  <c r="O25" i="18"/>
  <c r="O26" i="18"/>
  <c r="O27" i="18"/>
  <c r="O28" i="18"/>
  <c r="O29" i="18"/>
  <c r="O30" i="18"/>
  <c r="O31" i="18"/>
  <c r="P9" i="11"/>
  <c r="P10" i="11"/>
  <c r="P11" i="11"/>
  <c r="P16" i="11"/>
  <c r="P17" i="11"/>
  <c r="P21" i="18"/>
  <c r="P22" i="18"/>
  <c r="P23" i="18"/>
  <c r="P24" i="18"/>
  <c r="P25" i="18"/>
  <c r="P26" i="18"/>
  <c r="P27" i="18"/>
  <c r="P28" i="18"/>
  <c r="P29" i="18"/>
  <c r="P30" i="18"/>
  <c r="P31" i="18"/>
  <c r="P32" i="18"/>
  <c r="Q9" i="11"/>
  <c r="Q10" i="11"/>
  <c r="Q11" i="11"/>
  <c r="G9" i="11"/>
  <c r="G10" i="11"/>
  <c r="G11" i="11"/>
  <c r="G16" i="11"/>
  <c r="G17" i="11"/>
  <c r="H9" i="11"/>
  <c r="H10" i="11"/>
  <c r="H11" i="11"/>
  <c r="H16" i="11"/>
  <c r="H17" i="11"/>
  <c r="I9" i="11"/>
  <c r="I10" i="11"/>
  <c r="I11" i="11"/>
  <c r="I16" i="11"/>
  <c r="I17" i="11"/>
  <c r="J9" i="11"/>
  <c r="J10" i="11"/>
  <c r="J11" i="11"/>
  <c r="J16" i="11"/>
  <c r="J17" i="11"/>
  <c r="N22" i="18"/>
  <c r="K9" i="11"/>
  <c r="K10" i="11"/>
  <c r="K11" i="11"/>
  <c r="K16" i="11"/>
  <c r="K17" i="11"/>
  <c r="N26" i="18"/>
  <c r="N30" i="18"/>
  <c r="L9" i="11"/>
  <c r="L10" i="11"/>
  <c r="L11" i="11"/>
  <c r="L16" i="11"/>
  <c r="L17" i="11"/>
  <c r="M9" i="11"/>
  <c r="M10" i="11"/>
  <c r="M11" i="11"/>
  <c r="M16" i="11"/>
  <c r="M17" i="11"/>
  <c r="E33" i="18"/>
  <c r="E35" i="18" s="1"/>
  <c r="F8" i="11" s="1"/>
  <c r="F9" i="11"/>
  <c r="F10" i="11"/>
  <c r="F11" i="11"/>
  <c r="F16" i="11"/>
  <c r="F17" i="11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M16" i="18"/>
  <c r="N16" i="18"/>
  <c r="M17" i="18"/>
  <c r="N17" i="18"/>
  <c r="M18" i="18"/>
  <c r="N18" i="18"/>
  <c r="M19" i="18"/>
  <c r="N19" i="18"/>
  <c r="N8" i="18"/>
  <c r="B24" i="18"/>
  <c r="B25" i="18"/>
  <c r="B26" i="18"/>
  <c r="B27" i="18"/>
  <c r="B28" i="18"/>
  <c r="B29" i="18"/>
  <c r="B30" i="18"/>
  <c r="B31" i="18"/>
  <c r="B32" i="18"/>
  <c r="J11" i="31"/>
  <c r="J8" i="31" s="1"/>
  <c r="H11" i="31"/>
  <c r="H8" i="31" s="1"/>
  <c r="I11" i="31"/>
  <c r="I8" i="31" s="1"/>
  <c r="C30" i="18"/>
  <c r="N34" i="18"/>
  <c r="N37" i="18"/>
  <c r="N38" i="18"/>
  <c r="N39" i="18"/>
  <c r="N40" i="18"/>
  <c r="N41" i="18"/>
  <c r="B22" i="18"/>
  <c r="Q21" i="21"/>
  <c r="E12" i="11"/>
  <c r="E18" i="11"/>
  <c r="E20" i="29"/>
  <c r="E11" i="31"/>
  <c r="E8" i="31" s="1"/>
  <c r="Q9" i="31"/>
  <c r="P43" i="31"/>
  <c r="P50" i="31" s="1"/>
  <c r="N43" i="31"/>
  <c r="N50" i="31" s="1"/>
  <c r="J43" i="31"/>
  <c r="J50" i="31" s="1"/>
  <c r="F43" i="31"/>
  <c r="F50" i="31" s="1"/>
  <c r="Q49" i="31"/>
  <c r="Q48" i="31"/>
  <c r="Q47" i="31"/>
  <c r="Q46" i="31"/>
  <c r="Q45" i="31"/>
  <c r="Q44" i="31"/>
  <c r="O43" i="31"/>
  <c r="O50" i="31" s="1"/>
  <c r="M43" i="31"/>
  <c r="M50" i="31" s="1"/>
  <c r="L43" i="31"/>
  <c r="L50" i="31" s="1"/>
  <c r="K43" i="31"/>
  <c r="K50" i="31" s="1"/>
  <c r="I43" i="31"/>
  <c r="I50" i="31" s="1"/>
  <c r="H43" i="31"/>
  <c r="H50" i="31" s="1"/>
  <c r="G43" i="31"/>
  <c r="G50" i="31" s="1"/>
  <c r="E43" i="31"/>
  <c r="E50" i="31" s="1"/>
  <c r="Q41" i="31"/>
  <c r="Q40" i="31"/>
  <c r="Q39" i="31"/>
  <c r="Q38" i="31"/>
  <c r="Q37" i="31"/>
  <c r="Q36" i="31"/>
  <c r="Q35" i="31"/>
  <c r="Q34" i="31"/>
  <c r="Q33" i="31"/>
  <c r="P32" i="31"/>
  <c r="P31" i="31"/>
  <c r="O32" i="31"/>
  <c r="N32" i="31"/>
  <c r="N31" i="31"/>
  <c r="M32" i="31"/>
  <c r="L32" i="31"/>
  <c r="L31" i="31"/>
  <c r="K32" i="31"/>
  <c r="J32" i="31"/>
  <c r="I32" i="31"/>
  <c r="H32" i="31"/>
  <c r="H31" i="31"/>
  <c r="G32" i="31"/>
  <c r="E32" i="31"/>
  <c r="F32" i="31"/>
  <c r="F31" i="31"/>
  <c r="O31" i="31"/>
  <c r="M31" i="31"/>
  <c r="K31" i="31"/>
  <c r="J31" i="31"/>
  <c r="I31" i="31"/>
  <c r="G31" i="31"/>
  <c r="E31" i="31"/>
  <c r="Q30" i="31"/>
  <c r="Q29" i="31"/>
  <c r="Q28" i="31"/>
  <c r="Q25" i="31"/>
  <c r="Q24" i="31"/>
  <c r="P23" i="31"/>
  <c r="O23" i="31"/>
  <c r="O20" i="31"/>
  <c r="O11" i="31"/>
  <c r="O8" i="31" s="1"/>
  <c r="O15" i="31"/>
  <c r="N23" i="31"/>
  <c r="M23" i="31"/>
  <c r="L23" i="31"/>
  <c r="K23" i="31"/>
  <c r="J23" i="31"/>
  <c r="I23" i="31"/>
  <c r="H23" i="31"/>
  <c r="G23" i="31"/>
  <c r="G20" i="31"/>
  <c r="G11" i="31"/>
  <c r="G8" i="31" s="1"/>
  <c r="G15" i="31"/>
  <c r="F23" i="31"/>
  <c r="E23" i="31"/>
  <c r="Q22" i="31"/>
  <c r="Q21" i="31"/>
  <c r="P20" i="31"/>
  <c r="N20" i="31"/>
  <c r="N19" i="31" s="1"/>
  <c r="M20" i="31"/>
  <c r="M19" i="31" s="1"/>
  <c r="L20" i="31"/>
  <c r="L19" i="31" s="1"/>
  <c r="K20" i="31"/>
  <c r="K19" i="31" s="1"/>
  <c r="J20" i="31"/>
  <c r="J19" i="31" s="1"/>
  <c r="I20" i="31"/>
  <c r="I19" i="31" s="1"/>
  <c r="H20" i="31"/>
  <c r="H19" i="31" s="1"/>
  <c r="F20" i="31"/>
  <c r="F19" i="31" s="1"/>
  <c r="E20" i="31"/>
  <c r="E19" i="31" s="1"/>
  <c r="P11" i="31"/>
  <c r="P8" i="31" s="1"/>
  <c r="P15" i="31"/>
  <c r="L11" i="31"/>
  <c r="L8" i="31" s="1"/>
  <c r="L15" i="31"/>
  <c r="H15" i="31"/>
  <c r="Q18" i="31"/>
  <c r="Q17" i="31"/>
  <c r="Q16" i="31"/>
  <c r="Q12" i="31"/>
  <c r="Q13" i="31"/>
  <c r="Q11" i="31" s="1"/>
  <c r="Q14" i="31"/>
  <c r="N15" i="31"/>
  <c r="M15" i="31"/>
  <c r="K15" i="31"/>
  <c r="J15" i="31"/>
  <c r="I15" i="31"/>
  <c r="F15" i="31"/>
  <c r="E15" i="31"/>
  <c r="N11" i="31"/>
  <c r="N8" i="31" s="1"/>
  <c r="M11" i="31"/>
  <c r="M8" i="31" s="1"/>
  <c r="K11" i="31"/>
  <c r="K8" i="31" s="1"/>
  <c r="F11" i="31"/>
  <c r="F8" i="31" s="1"/>
  <c r="Q10" i="31"/>
  <c r="H20" i="29"/>
  <c r="H23" i="29"/>
  <c r="H32" i="29"/>
  <c r="H43" i="29"/>
  <c r="H50" i="29" s="1"/>
  <c r="G20" i="29"/>
  <c r="G23" i="29"/>
  <c r="G43" i="29"/>
  <c r="G50" i="29" s="1"/>
  <c r="F20" i="29"/>
  <c r="F23" i="29"/>
  <c r="F32" i="29"/>
  <c r="E31" i="29"/>
  <c r="E43" i="29"/>
  <c r="E50" i="29" s="1"/>
  <c r="Q44" i="21"/>
  <c r="Q49" i="21"/>
  <c r="Q48" i="21"/>
  <c r="Q47" i="21"/>
  <c r="Q46" i="21"/>
  <c r="Q45" i="21"/>
  <c r="E43" i="21"/>
  <c r="E50" i="21" s="1"/>
  <c r="G43" i="21"/>
  <c r="G50" i="21" s="1"/>
  <c r="F43" i="21"/>
  <c r="F50" i="21" s="1"/>
  <c r="P32" i="21"/>
  <c r="Q41" i="21"/>
  <c r="Q34" i="21"/>
  <c r="Q33" i="21"/>
  <c r="F32" i="21"/>
  <c r="E32" i="21"/>
  <c r="P31" i="21"/>
  <c r="Q30" i="21"/>
  <c r="Q29" i="21"/>
  <c r="Q28" i="21"/>
  <c r="E31" i="21"/>
  <c r="G32" i="29"/>
  <c r="E32" i="29"/>
  <c r="F31" i="29"/>
  <c r="G31" i="29"/>
  <c r="H31" i="29"/>
  <c r="Q54" i="21"/>
  <c r="P15" i="21"/>
  <c r="P43" i="21"/>
  <c r="P50" i="21" s="1"/>
  <c r="Q35" i="21"/>
  <c r="Q36" i="21"/>
  <c r="Q37" i="21"/>
  <c r="Q38" i="21"/>
  <c r="Q39" i="21"/>
  <c r="Q40" i="21"/>
  <c r="G32" i="21"/>
  <c r="H32" i="21"/>
  <c r="I32" i="21"/>
  <c r="J32" i="21"/>
  <c r="K32" i="21"/>
  <c r="L32" i="21"/>
  <c r="M32" i="21"/>
  <c r="N32" i="21"/>
  <c r="O32" i="21"/>
  <c r="F31" i="21"/>
  <c r="G31" i="21"/>
  <c r="H31" i="21"/>
  <c r="I31" i="21"/>
  <c r="J31" i="21"/>
  <c r="K31" i="21"/>
  <c r="L31" i="21"/>
  <c r="M31" i="21"/>
  <c r="M42" i="21" s="1"/>
  <c r="N31" i="21"/>
  <c r="O31" i="21"/>
  <c r="L10" i="17"/>
  <c r="L9" i="17"/>
  <c r="L8" i="17"/>
  <c r="D12" i="27"/>
  <c r="D8" i="27"/>
  <c r="E30" i="27"/>
  <c r="F30" i="27"/>
  <c r="G30" i="27"/>
  <c r="H30" i="27"/>
  <c r="H19" i="27"/>
  <c r="G19" i="27"/>
  <c r="F19" i="27"/>
  <c r="E19" i="27"/>
  <c r="D19" i="27"/>
  <c r="D15" i="27"/>
  <c r="Q9" i="21"/>
  <c r="Q14" i="21"/>
  <c r="Q16" i="21"/>
  <c r="Q17" i="21"/>
  <c r="D55" i="21"/>
  <c r="E25" i="11"/>
  <c r="E26" i="11" s="1"/>
  <c r="P15" i="11"/>
  <c r="M12" i="17"/>
  <c r="M13" i="17"/>
  <c r="M15" i="17"/>
  <c r="L12" i="17"/>
  <c r="L13" i="17"/>
  <c r="L16" i="17"/>
  <c r="L15" i="17"/>
  <c r="E11" i="17"/>
  <c r="G14" i="11" s="1"/>
  <c r="E14" i="17"/>
  <c r="G15" i="11" s="1"/>
  <c r="F11" i="17"/>
  <c r="H14" i="11" s="1"/>
  <c r="F14" i="17"/>
  <c r="H15" i="11" s="1"/>
  <c r="G11" i="17"/>
  <c r="I14" i="11" s="1"/>
  <c r="G14" i="17"/>
  <c r="I15" i="11" s="1"/>
  <c r="H11" i="17"/>
  <c r="J14" i="11" s="1"/>
  <c r="H14" i="17"/>
  <c r="I11" i="17"/>
  <c r="I14" i="17"/>
  <c r="K15" i="11" s="1"/>
  <c r="J11" i="17"/>
  <c r="L14" i="11" s="1"/>
  <c r="J14" i="17"/>
  <c r="L15" i="11" s="1"/>
  <c r="K11" i="17"/>
  <c r="M14" i="11" s="1"/>
  <c r="K14" i="17"/>
  <c r="M15" i="11" s="1"/>
  <c r="D11" i="17"/>
  <c r="D14" i="17"/>
  <c r="F15" i="11" s="1"/>
  <c r="E11" i="29"/>
  <c r="E8" i="29" s="1"/>
  <c r="E15" i="29"/>
  <c r="E23" i="29"/>
  <c r="N23" i="11"/>
  <c r="F8" i="27"/>
  <c r="G8" i="27"/>
  <c r="H8" i="27"/>
  <c r="E8" i="27"/>
  <c r="E15" i="27"/>
  <c r="E31" i="27" s="1"/>
  <c r="O23" i="11"/>
  <c r="N24" i="11"/>
  <c r="M25" i="11"/>
  <c r="M26" i="11" s="1"/>
  <c r="L25" i="11"/>
  <c r="L26" i="11" s="1"/>
  <c r="K25" i="11"/>
  <c r="K26" i="11" s="1"/>
  <c r="J25" i="11"/>
  <c r="J26" i="11" s="1"/>
  <c r="I25" i="11"/>
  <c r="I26" i="11" s="1"/>
  <c r="H25" i="11"/>
  <c r="H26" i="11" s="1"/>
  <c r="G25" i="11"/>
  <c r="G26" i="11" s="1"/>
  <c r="F25" i="11"/>
  <c r="F26" i="11" s="1"/>
  <c r="F43" i="29"/>
  <c r="F50" i="29" s="1"/>
  <c r="E11" i="21"/>
  <c r="E8" i="21" s="1"/>
  <c r="E15" i="21"/>
  <c r="E20" i="21"/>
  <c r="E23" i="21"/>
  <c r="E19" i="21" s="1"/>
  <c r="F11" i="21"/>
  <c r="F8" i="21" s="1"/>
  <c r="F15" i="21"/>
  <c r="F20" i="21"/>
  <c r="G11" i="21"/>
  <c r="G8" i="21" s="1"/>
  <c r="G15" i="21"/>
  <c r="H43" i="21"/>
  <c r="H50" i="21" s="1"/>
  <c r="H11" i="21"/>
  <c r="H8" i="21"/>
  <c r="H15" i="21"/>
  <c r="H20" i="21"/>
  <c r="H23" i="21"/>
  <c r="I43" i="21"/>
  <c r="I50" i="21"/>
  <c r="I11" i="21"/>
  <c r="I8" i="21" s="1"/>
  <c r="I15" i="21"/>
  <c r="J43" i="21"/>
  <c r="J50" i="21" s="1"/>
  <c r="J15" i="21"/>
  <c r="K43" i="21"/>
  <c r="K50" i="21" s="1"/>
  <c r="K15" i="21"/>
  <c r="L43" i="21"/>
  <c r="L50" i="21" s="1"/>
  <c r="L15" i="21"/>
  <c r="M43" i="21"/>
  <c r="M50" i="21" s="1"/>
  <c r="M15" i="21"/>
  <c r="N21" i="11"/>
  <c r="O24" i="11"/>
  <c r="C22" i="18"/>
  <c r="C23" i="18"/>
  <c r="C24" i="18"/>
  <c r="C25" i="18"/>
  <c r="C26" i="18"/>
  <c r="C27" i="18"/>
  <c r="C29" i="18"/>
  <c r="C31" i="18"/>
  <c r="C32" i="18"/>
  <c r="C21" i="18"/>
  <c r="H11" i="29"/>
  <c r="H8" i="29" s="1"/>
  <c r="H15" i="29"/>
  <c r="G11" i="29"/>
  <c r="G8" i="29" s="1"/>
  <c r="G15" i="29"/>
  <c r="F11" i="29"/>
  <c r="F8" i="29" s="1"/>
  <c r="F15" i="29"/>
  <c r="N18" i="29"/>
  <c r="F23" i="21"/>
  <c r="Q10" i="21"/>
  <c r="Q12" i="21"/>
  <c r="Q13" i="21"/>
  <c r="Q11" i="21" s="1"/>
  <c r="Q25" i="21"/>
  <c r="Q24" i="21"/>
  <c r="Q23" i="21" s="1"/>
  <c r="Q22" i="21"/>
  <c r="Q20" i="21"/>
  <c r="Q18" i="21"/>
  <c r="P20" i="21"/>
  <c r="P19" i="21" s="1"/>
  <c r="P23" i="21"/>
  <c r="O15" i="21"/>
  <c r="O20" i="21"/>
  <c r="O23" i="21"/>
  <c r="N15" i="21"/>
  <c r="N20" i="21"/>
  <c r="N23" i="21"/>
  <c r="M20" i="21"/>
  <c r="M23" i="21"/>
  <c r="L20" i="21"/>
  <c r="L19" i="21" s="1"/>
  <c r="L23" i="21"/>
  <c r="K20" i="21"/>
  <c r="K23" i="21"/>
  <c r="J20" i="21"/>
  <c r="J23" i="21"/>
  <c r="I20" i="21"/>
  <c r="I23" i="21"/>
  <c r="G20" i="21"/>
  <c r="G23" i="21"/>
  <c r="E42" i="11"/>
  <c r="E41" i="11"/>
  <c r="H15" i="27"/>
  <c r="G15" i="27"/>
  <c r="G12" i="27"/>
  <c r="F15" i="27"/>
  <c r="F31" i="27" s="1"/>
  <c r="F41" i="11"/>
  <c r="F42" i="11"/>
  <c r="P11" i="21"/>
  <c r="P8" i="21" s="1"/>
  <c r="O11" i="21"/>
  <c r="O8" i="21" s="1"/>
  <c r="O43" i="21"/>
  <c r="O50" i="21" s="1"/>
  <c r="N11" i="21"/>
  <c r="N8" i="21" s="1"/>
  <c r="N43" i="21"/>
  <c r="N50" i="21" s="1"/>
  <c r="M11" i="21"/>
  <c r="M8" i="21" s="1"/>
  <c r="L11" i="21"/>
  <c r="L8" i="21" s="1"/>
  <c r="K11" i="21"/>
  <c r="K8" i="21" s="1"/>
  <c r="J11" i="21"/>
  <c r="J8" i="21" s="1"/>
  <c r="E12" i="27"/>
  <c r="F12" i="27"/>
  <c r="H12" i="27"/>
  <c r="N31" i="18"/>
  <c r="K26" i="31"/>
  <c r="I26" i="31" l="1"/>
  <c r="H31" i="27"/>
  <c r="J19" i="21"/>
  <c r="I42" i="31"/>
  <c r="O42" i="31"/>
  <c r="O51" i="31" s="1"/>
  <c r="N19" i="21"/>
  <c r="H19" i="29"/>
  <c r="H13" i="23" s="1"/>
  <c r="M26" i="31"/>
  <c r="Q15" i="31"/>
  <c r="L26" i="31"/>
  <c r="L26" i="21"/>
  <c r="K19" i="21"/>
  <c r="K26" i="21" s="1"/>
  <c r="M19" i="21"/>
  <c r="M26" i="21" s="1"/>
  <c r="E26" i="21"/>
  <c r="G14" i="27"/>
  <c r="E14" i="23" s="1"/>
  <c r="M14" i="17"/>
  <c r="D31" i="27"/>
  <c r="N42" i="21"/>
  <c r="J42" i="21"/>
  <c r="L42" i="21"/>
  <c r="L51" i="21" s="1"/>
  <c r="O19" i="31"/>
  <c r="J26" i="31"/>
  <c r="F14" i="27"/>
  <c r="I19" i="21"/>
  <c r="I26" i="21" s="1"/>
  <c r="O33" i="18"/>
  <c r="H19" i="21"/>
  <c r="G31" i="27"/>
  <c r="E42" i="21"/>
  <c r="H26" i="31"/>
  <c r="E14" i="27"/>
  <c r="N15" i="11"/>
  <c r="D14" i="27"/>
  <c r="D33" i="27" s="1"/>
  <c r="E19" i="29"/>
  <c r="E26" i="29" s="1"/>
  <c r="H14" i="27"/>
  <c r="F14" i="23" s="1"/>
  <c r="Q43" i="21"/>
  <c r="Q50" i="21" s="1"/>
  <c r="N17" i="11"/>
  <c r="O17" i="11"/>
  <c r="N16" i="11"/>
  <c r="O16" i="11"/>
  <c r="G33" i="18"/>
  <c r="G35" i="18" s="1"/>
  <c r="G42" i="18" s="1"/>
  <c r="K17" i="17"/>
  <c r="H42" i="29"/>
  <c r="K42" i="31"/>
  <c r="K51" i="31" s="1"/>
  <c r="K53" i="31" s="1"/>
  <c r="H42" i="31"/>
  <c r="H51" i="31" s="1"/>
  <c r="M42" i="31"/>
  <c r="M51" i="31" s="1"/>
  <c r="M53" i="31" s="1"/>
  <c r="P42" i="31"/>
  <c r="P51" i="31" s="1"/>
  <c r="E42" i="31"/>
  <c r="E51" i="31" s="1"/>
  <c r="N42" i="31"/>
  <c r="N51" i="31" s="1"/>
  <c r="I42" i="21"/>
  <c r="I51" i="21" s="1"/>
  <c r="I53" i="21" s="1"/>
  <c r="H42" i="21"/>
  <c r="H51" i="21" s="1"/>
  <c r="P42" i="21"/>
  <c r="P51" i="21" s="1"/>
  <c r="L14" i="17"/>
  <c r="H33" i="18"/>
  <c r="H35" i="18" s="1"/>
  <c r="H42" i="18" s="1"/>
  <c r="G19" i="29"/>
  <c r="O25" i="11"/>
  <c r="O26" i="11" s="1"/>
  <c r="N25" i="11"/>
  <c r="N26" i="11" s="1"/>
  <c r="G17" i="17"/>
  <c r="N32" i="18"/>
  <c r="N29" i="18"/>
  <c r="N25" i="18"/>
  <c r="N21" i="18"/>
  <c r="M25" i="18"/>
  <c r="M23" i="18"/>
  <c r="M32" i="18"/>
  <c r="N27" i="18"/>
  <c r="M31" i="18"/>
  <c r="M29" i="18"/>
  <c r="M27" i="18"/>
  <c r="N9" i="11"/>
  <c r="E42" i="29"/>
  <c r="E51" i="29" s="1"/>
  <c r="I17" i="17"/>
  <c r="J33" i="18"/>
  <c r="J35" i="18" s="1"/>
  <c r="J42" i="18" s="1"/>
  <c r="E42" i="18"/>
  <c r="N28" i="18"/>
  <c r="N10" i="11"/>
  <c r="O9" i="11"/>
  <c r="O10" i="11"/>
  <c r="O11" i="11"/>
  <c r="N11" i="11"/>
  <c r="P33" i="18"/>
  <c r="P35" i="18" s="1"/>
  <c r="P42" i="18" s="1"/>
  <c r="F8" i="23" s="1"/>
  <c r="F33" i="18"/>
  <c r="F35" i="18" s="1"/>
  <c r="J15" i="11"/>
  <c r="H17" i="17"/>
  <c r="V18" i="31"/>
  <c r="P19" i="31"/>
  <c r="G42" i="31"/>
  <c r="G51" i="31" s="1"/>
  <c r="Q31" i="31"/>
  <c r="E33" i="27"/>
  <c r="Q31" i="21"/>
  <c r="K42" i="21"/>
  <c r="K51" i="21" s="1"/>
  <c r="F42" i="21"/>
  <c r="Q32" i="21"/>
  <c r="N26" i="31"/>
  <c r="Q8" i="31"/>
  <c r="Q43" i="31"/>
  <c r="Q50" i="31" s="1"/>
  <c r="H26" i="29"/>
  <c r="F12" i="11"/>
  <c r="F17" i="17"/>
  <c r="J26" i="21"/>
  <c r="M51" i="21"/>
  <c r="I33" i="18"/>
  <c r="I35" i="18" s="1"/>
  <c r="J8" i="11" s="1"/>
  <c r="N24" i="18"/>
  <c r="N26" i="21"/>
  <c r="P26" i="21"/>
  <c r="Q19" i="21"/>
  <c r="F19" i="21"/>
  <c r="D17" i="17"/>
  <c r="L18" i="11"/>
  <c r="K14" i="11"/>
  <c r="K18" i="11" s="1"/>
  <c r="G42" i="21"/>
  <c r="G51" i="21" s="1"/>
  <c r="G42" i="29"/>
  <c r="G51" i="29" s="1"/>
  <c r="G12" i="23" s="1"/>
  <c r="E51" i="21"/>
  <c r="E53" i="21" s="1"/>
  <c r="E55" i="21" s="1"/>
  <c r="F54" i="21" s="1"/>
  <c r="F19" i="29"/>
  <c r="F13" i="23" s="1"/>
  <c r="Q20" i="31"/>
  <c r="Q23" i="31"/>
  <c r="F42" i="31"/>
  <c r="F51" i="31" s="1"/>
  <c r="F53" i="31" s="1"/>
  <c r="O35" i="18"/>
  <c r="O42" i="18" s="1"/>
  <c r="E8" i="23" s="1"/>
  <c r="E10" i="23" s="1"/>
  <c r="H26" i="21"/>
  <c r="H53" i="21" s="1"/>
  <c r="F26" i="31"/>
  <c r="P26" i="31"/>
  <c r="Q32" i="31"/>
  <c r="L33" i="18"/>
  <c r="L35" i="18" s="1"/>
  <c r="K33" i="18"/>
  <c r="K35" i="18" s="1"/>
  <c r="M30" i="18"/>
  <c r="M28" i="18"/>
  <c r="M26" i="18"/>
  <c r="M24" i="18"/>
  <c r="M22" i="18"/>
  <c r="M21" i="18"/>
  <c r="G33" i="27"/>
  <c r="Q15" i="21"/>
  <c r="V18" i="21" s="1"/>
  <c r="L11" i="17"/>
  <c r="O42" i="21"/>
  <c r="O51" i="21" s="1"/>
  <c r="F14" i="11"/>
  <c r="E17" i="17"/>
  <c r="G19" i="21"/>
  <c r="G26" i="21" s="1"/>
  <c r="O19" i="21"/>
  <c r="O26" i="21" s="1"/>
  <c r="G19" i="31"/>
  <c r="G26" i="31" s="1"/>
  <c r="G53" i="31" s="1"/>
  <c r="J42" i="31"/>
  <c r="J51" i="31" s="1"/>
  <c r="J53" i="31" s="1"/>
  <c r="L42" i="31"/>
  <c r="L51" i="31" s="1"/>
  <c r="L53" i="31" s="1"/>
  <c r="E19" i="11"/>
  <c r="E27" i="11" s="1"/>
  <c r="E29" i="11" s="1"/>
  <c r="I18" i="11"/>
  <c r="M18" i="11"/>
  <c r="G18" i="11"/>
  <c r="F26" i="21"/>
  <c r="F33" i="27"/>
  <c r="P18" i="11"/>
  <c r="Q8" i="21"/>
  <c r="N51" i="21"/>
  <c r="J51" i="21"/>
  <c r="O26" i="31"/>
  <c r="I51" i="31"/>
  <c r="I53" i="31" s="1"/>
  <c r="E26" i="31"/>
  <c r="E53" i="31" s="1"/>
  <c r="H18" i="11"/>
  <c r="H51" i="29"/>
  <c r="J17" i="17"/>
  <c r="F42" i="29"/>
  <c r="F51" i="29" s="1"/>
  <c r="F12" i="23" s="1"/>
  <c r="H12" i="23"/>
  <c r="L53" i="21" l="1"/>
  <c r="H53" i="31"/>
  <c r="Q26" i="21"/>
  <c r="F26" i="29"/>
  <c r="F18" i="11"/>
  <c r="N14" i="11"/>
  <c r="N18" i="11" s="1"/>
  <c r="J18" i="11"/>
  <c r="O15" i="11"/>
  <c r="O14" i="11"/>
  <c r="O18" i="11" s="1"/>
  <c r="I8" i="11"/>
  <c r="I12" i="11" s="1"/>
  <c r="I19" i="11" s="1"/>
  <c r="I27" i="11" s="1"/>
  <c r="I29" i="11" s="1"/>
  <c r="H8" i="11"/>
  <c r="H12" i="11" s="1"/>
  <c r="H19" i="11" s="1"/>
  <c r="H27" i="11" s="1"/>
  <c r="H29" i="11" s="1"/>
  <c r="M17" i="17"/>
  <c r="E12" i="23"/>
  <c r="E53" i="29"/>
  <c r="P53" i="31"/>
  <c r="Q42" i="31"/>
  <c r="N53" i="31"/>
  <c r="G53" i="21"/>
  <c r="M53" i="21"/>
  <c r="I42" i="18"/>
  <c r="H53" i="29"/>
  <c r="G26" i="29"/>
  <c r="G13" i="23"/>
  <c r="E13" i="23"/>
  <c r="F19" i="11"/>
  <c r="F27" i="11" s="1"/>
  <c r="F29" i="11" s="1"/>
  <c r="I10" i="23"/>
  <c r="K8" i="11"/>
  <c r="K12" i="11" s="1"/>
  <c r="K19" i="11" s="1"/>
  <c r="K27" i="11" s="1"/>
  <c r="K29" i="11" s="1"/>
  <c r="F53" i="29"/>
  <c r="N33" i="18"/>
  <c r="N35" i="18" s="1"/>
  <c r="N42" i="18" s="1"/>
  <c r="L17" i="17"/>
  <c r="M33" i="18"/>
  <c r="M35" i="18" s="1"/>
  <c r="M42" i="18" s="1"/>
  <c r="P8" i="11"/>
  <c r="P12" i="11" s="1"/>
  <c r="P19" i="11" s="1"/>
  <c r="P27" i="11" s="1"/>
  <c r="Q19" i="31"/>
  <c r="Q26" i="31" s="1"/>
  <c r="G8" i="11"/>
  <c r="F42" i="18"/>
  <c r="L42" i="18"/>
  <c r="M8" i="11"/>
  <c r="M12" i="11" s="1"/>
  <c r="M19" i="11" s="1"/>
  <c r="M27" i="11" s="1"/>
  <c r="M29" i="11" s="1"/>
  <c r="O53" i="21"/>
  <c r="K53" i="21"/>
  <c r="Q8" i="11"/>
  <c r="Q12" i="11" s="1"/>
  <c r="Q19" i="11" s="1"/>
  <c r="Q27" i="11" s="1"/>
  <c r="J53" i="21"/>
  <c r="G53" i="29"/>
  <c r="N53" i="21"/>
  <c r="K42" i="18"/>
  <c r="L8" i="11"/>
  <c r="L12" i="11" s="1"/>
  <c r="L19" i="11" s="1"/>
  <c r="L27" i="11" s="1"/>
  <c r="L29" i="11" s="1"/>
  <c r="P53" i="21"/>
  <c r="F51" i="21"/>
  <c r="Q42" i="21"/>
  <c r="O53" i="31"/>
  <c r="J12" i="11"/>
  <c r="H33" i="27"/>
  <c r="Q51" i="31"/>
  <c r="J19" i="11" l="1"/>
  <c r="J27" i="11" s="1"/>
  <c r="J29" i="11" s="1"/>
  <c r="E11" i="23"/>
  <c r="E16" i="23"/>
  <c r="N8" i="11"/>
  <c r="N12" i="11" s="1"/>
  <c r="N19" i="11" s="1"/>
  <c r="N27" i="11" s="1"/>
  <c r="P29" i="11"/>
  <c r="Q29" i="11"/>
  <c r="Q51" i="21"/>
  <c r="Q53" i="21" s="1"/>
  <c r="Q55" i="21" s="1"/>
  <c r="F53" i="21"/>
  <c r="F55" i="21" s="1"/>
  <c r="G54" i="21" s="1"/>
  <c r="G55" i="21" s="1"/>
  <c r="H54" i="21" s="1"/>
  <c r="H55" i="21" s="1"/>
  <c r="I54" i="21" s="1"/>
  <c r="I55" i="21" s="1"/>
  <c r="J54" i="21" s="1"/>
  <c r="J55" i="21" s="1"/>
  <c r="K54" i="21" s="1"/>
  <c r="K55" i="21" s="1"/>
  <c r="L54" i="21" s="1"/>
  <c r="L55" i="21" s="1"/>
  <c r="M54" i="21" s="1"/>
  <c r="M55" i="21" s="1"/>
  <c r="N54" i="21" s="1"/>
  <c r="N55" i="21" s="1"/>
  <c r="O54" i="21" s="1"/>
  <c r="O55" i="21" s="1"/>
  <c r="P54" i="21" s="1"/>
  <c r="P55" i="21" s="1"/>
  <c r="F10" i="23"/>
  <c r="G10" i="23"/>
  <c r="H10" i="23"/>
  <c r="O8" i="11"/>
  <c r="O12" i="11" s="1"/>
  <c r="Q53" i="31"/>
  <c r="G12" i="11"/>
  <c r="G19" i="11" s="1"/>
  <c r="G27" i="11" s="1"/>
  <c r="O28" i="11"/>
  <c r="D54" i="31" l="1"/>
  <c r="E54" i="31" s="1"/>
  <c r="E55" i="31" s="1"/>
  <c r="F54" i="31" s="1"/>
  <c r="F55" i="31" s="1"/>
  <c r="G54" i="31" s="1"/>
  <c r="G55" i="31" s="1"/>
  <c r="H54" i="31" s="1"/>
  <c r="H55" i="31" s="1"/>
  <c r="I54" i="31" s="1"/>
  <c r="I55" i="31" s="1"/>
  <c r="J54" i="31" s="1"/>
  <c r="J55" i="31" s="1"/>
  <c r="K54" i="31" s="1"/>
  <c r="K55" i="31" s="1"/>
  <c r="L54" i="31" s="1"/>
  <c r="L55" i="31" s="1"/>
  <c r="M54" i="31" s="1"/>
  <c r="M55" i="31" s="1"/>
  <c r="N54" i="31" s="1"/>
  <c r="N55" i="31" s="1"/>
  <c r="O54" i="31" s="1"/>
  <c r="O55" i="31" s="1"/>
  <c r="P54" i="31" s="1"/>
  <c r="P55" i="31" s="1"/>
  <c r="O19" i="11"/>
  <c r="O27" i="11" s="1"/>
  <c r="O29" i="11" s="1"/>
  <c r="Q54" i="31"/>
  <c r="Q55" i="31" s="1"/>
  <c r="D54" i="29" s="1"/>
  <c r="D55" i="31"/>
  <c r="G29" i="11"/>
  <c r="N28" i="11"/>
  <c r="N29" i="11" s="1"/>
  <c r="D55" i="29" l="1"/>
  <c r="E54" i="29"/>
  <c r="E55" i="29" s="1"/>
  <c r="E17" i="23" l="1"/>
  <c r="F54" i="29"/>
  <c r="F55" i="29" s="1"/>
  <c r="F17" i="23" l="1"/>
  <c r="G54" i="29"/>
  <c r="G55" i="29" s="1"/>
  <c r="H54" i="29" l="1"/>
  <c r="H55" i="29" s="1"/>
  <c r="G17" i="23"/>
  <c r="I54" i="29" l="1"/>
  <c r="I55" i="29" s="1"/>
  <c r="I17" i="23" s="1"/>
  <c r="H17" i="23"/>
</calcChain>
</file>

<file path=xl/comments1.xml><?xml version="1.0" encoding="utf-8"?>
<comments xmlns="http://schemas.openxmlformats.org/spreadsheetml/2006/main">
  <authors>
    <author>ldiculescu</author>
  </authors>
  <commentList>
    <comment ref="E6" authorId="0" shapeId="0">
      <text>
        <r>
          <rPr>
            <b/>
            <sz val="8"/>
            <color indexed="81"/>
            <rFont val="Tahoma"/>
            <family val="2"/>
          </rPr>
          <t>aceastea trebuie sa includa si activele imobilizate cuprinse in investitia din proiect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<sst xmlns="http://schemas.openxmlformats.org/spreadsheetml/2006/main" count="744" uniqueCount="450">
  <si>
    <t>Anul</t>
  </si>
  <si>
    <t>Cheltuieli cu personalul – total</t>
  </si>
  <si>
    <t>Cheltuieli pentru exploatare - total</t>
  </si>
  <si>
    <t>Rezultatul din exploatare</t>
  </si>
  <si>
    <t>B2. Achizitii de active fixe necorporale, inclusiv TVA</t>
  </si>
  <si>
    <t>C.</t>
  </si>
  <si>
    <t>OPERATIUNEA/PERIOADA</t>
  </si>
  <si>
    <t>Luna 1</t>
  </si>
  <si>
    <t>Luna 2</t>
  </si>
  <si>
    <t>Luna 3</t>
  </si>
  <si>
    <t>Luna 4</t>
  </si>
  <si>
    <t>Luna 5</t>
  </si>
  <si>
    <t>Luna 6</t>
  </si>
  <si>
    <t>Luna 7</t>
  </si>
  <si>
    <t>Luna 8</t>
  </si>
  <si>
    <t>Luna 9</t>
  </si>
  <si>
    <t>Luna 10</t>
  </si>
  <si>
    <t>Luna 11</t>
  </si>
  <si>
    <t>Luna 12</t>
  </si>
  <si>
    <t>I.</t>
  </si>
  <si>
    <t>ACTIVITATEA DE INVESTITII SI FINANTARE</t>
  </si>
  <si>
    <t>A.</t>
  </si>
  <si>
    <t xml:space="preserve"> </t>
  </si>
  <si>
    <t>INDICATORI FINANCIARI</t>
  </si>
  <si>
    <t>FLUX DE LICHIDITATI (CASH FLOW)</t>
  </si>
  <si>
    <t>Alte cheltuieli financiare</t>
  </si>
  <si>
    <t xml:space="preserve">  Proiectia contului de profit si pierdere  activitate cu proiect </t>
  </si>
  <si>
    <t xml:space="preserve">  Prognoza cheltuielilor si evolutia capacitatii de productie-varianta cu proiect</t>
  </si>
  <si>
    <t>Anul 1</t>
  </si>
  <si>
    <t>Anul 2</t>
  </si>
  <si>
    <t>E.</t>
  </si>
  <si>
    <t>II.</t>
  </si>
  <si>
    <t>F.</t>
  </si>
  <si>
    <t>G.</t>
  </si>
  <si>
    <t>H.</t>
  </si>
  <si>
    <t>Credite pe termen scurt</t>
  </si>
  <si>
    <t>J.</t>
  </si>
  <si>
    <t>K.</t>
  </si>
  <si>
    <t>L.</t>
  </si>
  <si>
    <t>M.</t>
  </si>
  <si>
    <t>UM</t>
  </si>
  <si>
    <t>ANI</t>
  </si>
  <si>
    <t>Numeric</t>
  </si>
  <si>
    <t>Rata de actualizare</t>
  </si>
  <si>
    <t>%</t>
  </si>
  <si>
    <t>Categoria</t>
  </si>
  <si>
    <t>Venituri din exploatare</t>
  </si>
  <si>
    <t>Venituri din exploatare – total</t>
  </si>
  <si>
    <t>Cheltuieli pentru exploatare</t>
  </si>
  <si>
    <t xml:space="preserve">Cheltuieli materiale – total </t>
  </si>
  <si>
    <t>Cheltuieli financiare  - total</t>
  </si>
  <si>
    <t>Venituri productie proprie – total</t>
  </si>
  <si>
    <t>Venituri din vanzari marfuri</t>
  </si>
  <si>
    <t>Total venituri din exploatare</t>
  </si>
  <si>
    <t>A2. Vanzari de active, inclusiv TVA</t>
  </si>
  <si>
    <t>A3. Credite pe termen lung, din care: (A.3.1. + A.3.2.)</t>
  </si>
  <si>
    <t>B.</t>
  </si>
  <si>
    <t>B1. Achizitii de active fixe corporale, inclusiv TVA</t>
  </si>
  <si>
    <t xml:space="preserve">TRIM I </t>
  </si>
  <si>
    <t xml:space="preserve">TRIM II </t>
  </si>
  <si>
    <t xml:space="preserve">TRIM III </t>
  </si>
  <si>
    <t xml:space="preserve">TRIM IV </t>
  </si>
  <si>
    <t>Venituri financiare – total</t>
  </si>
  <si>
    <t>Cheltuieli financiare, din care</t>
  </si>
  <si>
    <t>Alte cheltuieli de exploatare</t>
  </si>
  <si>
    <t>B3. Cresterea investitiilor in curs</t>
  </si>
  <si>
    <t>Alte venituri din exploatare</t>
  </si>
  <si>
    <t>Total</t>
  </si>
  <si>
    <t>Disponibil de numerar al lunii precedente</t>
  </si>
  <si>
    <t>R.</t>
  </si>
  <si>
    <t>Alte cheltuieli materiale</t>
  </si>
  <si>
    <t>Total productie vanduta</t>
  </si>
  <si>
    <t>Total intrari de lichiditati din:   (A1+A2+A3+A4)</t>
  </si>
  <si>
    <t>Vanzari fizice previzionate</t>
  </si>
  <si>
    <t>Cheltuieli cu asigurarile si protectia sociala</t>
  </si>
  <si>
    <t>Variatia stocurilor (+ pentru C; - pentru D)</t>
  </si>
  <si>
    <t>Cheltuieli privind dobanzile</t>
  </si>
  <si>
    <t>Rambursari de credite pe termen scurt</t>
  </si>
  <si>
    <t>Plati de dobanzi la credite pe termen scurt</t>
  </si>
  <si>
    <t>Dividende</t>
  </si>
  <si>
    <t>P.</t>
  </si>
  <si>
    <t>Q.</t>
  </si>
  <si>
    <t>III.</t>
  </si>
  <si>
    <t>Cheltuieli cu personalul angajat</t>
  </si>
  <si>
    <t>Nr.crt.</t>
  </si>
  <si>
    <t>Specificatie</t>
  </si>
  <si>
    <t>Valoare</t>
  </si>
  <si>
    <t>Anul 1 al implementarii</t>
  </si>
  <si>
    <t xml:space="preserve">Cifra de afaceri </t>
  </si>
  <si>
    <t>Cheltuieli cu materiile prime si cu materialele consumabile</t>
  </si>
  <si>
    <t>Alte cheltuieli din afara (cu energia si apa)</t>
  </si>
  <si>
    <t xml:space="preserve">Cheltuieli privind marfurile </t>
  </si>
  <si>
    <t>Cheltuieli materiale – total</t>
  </si>
  <si>
    <t>Rezultatul financiar</t>
  </si>
  <si>
    <t>Rezultatul brut</t>
  </si>
  <si>
    <t>Rezultatul net al exercitiului financiar</t>
  </si>
  <si>
    <t>N.</t>
  </si>
  <si>
    <t>O.</t>
  </si>
  <si>
    <t>Stocuri</t>
  </si>
  <si>
    <t>Capital social</t>
  </si>
  <si>
    <t>Rezerve</t>
  </si>
  <si>
    <t>Total capitaluri proprii</t>
  </si>
  <si>
    <t>TOTAL PASIV</t>
  </si>
  <si>
    <t>Active imobilizate - brute</t>
  </si>
  <si>
    <t>Valoarea amortizarii cumulate</t>
  </si>
  <si>
    <t xml:space="preserve">Creante </t>
  </si>
  <si>
    <t>Casa si conturi la banci</t>
  </si>
  <si>
    <t>Datorii ce trebuie platite intr-o perioada de pana la un an</t>
  </si>
  <si>
    <t>Imprumuturi si datorii la institutii de credit</t>
  </si>
  <si>
    <t>Datorii comerciale</t>
  </si>
  <si>
    <t>Alte datorii, inclusiv fiscale si la asigurari sociale</t>
  </si>
  <si>
    <t>Datorii ce trebuie platite intr-o perioada mai mare de un an</t>
  </si>
  <si>
    <t>Rezultatul exercitiului financiar</t>
  </si>
  <si>
    <t xml:space="preserve">  - repartizare profit la dividende</t>
  </si>
  <si>
    <t xml:space="preserve">  - repartizare profit la la rezerve</t>
  </si>
  <si>
    <t>I</t>
  </si>
  <si>
    <t>II</t>
  </si>
  <si>
    <t>Active imobilizate - nete (1-2)</t>
  </si>
  <si>
    <t>Total active circulante (3+4+5)</t>
  </si>
  <si>
    <t>TOTAL ACTIV (I+II)</t>
  </si>
  <si>
    <t>III</t>
  </si>
  <si>
    <t>IV</t>
  </si>
  <si>
    <t>V</t>
  </si>
  <si>
    <t>VI</t>
  </si>
  <si>
    <t>Verificare:</t>
  </si>
  <si>
    <t>Disponibil de numerar al perioadei precedente</t>
  </si>
  <si>
    <t>Vanzari valorice previzionate</t>
  </si>
  <si>
    <t>Total iesiri de lichiditati prin investitii:   (B1+B2+B3)</t>
  </si>
  <si>
    <t>Flux de lichiditati din activitatea de investitii si finantare (A-B-C)</t>
  </si>
  <si>
    <t>Total iesiri de lichiditati prin finantare   (C1+C2)</t>
  </si>
  <si>
    <t>C1. Rambursari de Credite pe termen mediu si lung, din care:  (C.1.1.+ C.1.2.)</t>
  </si>
  <si>
    <t>C2. Plati de dobanzi la Credite pe termen mediu si lung, din care:   (C.2.1.+C.2.2.)</t>
  </si>
  <si>
    <t>D.</t>
  </si>
  <si>
    <t>ACTIVITATEA DE EXPLOATARE</t>
  </si>
  <si>
    <t>Incasari din activitatea financiara pe termen scurt</t>
  </si>
  <si>
    <t>Pret in RON/UM</t>
  </si>
  <si>
    <t>RON</t>
  </si>
  <si>
    <t>Flux de numerar - previziuni - RON</t>
  </si>
  <si>
    <t>Alte venituri</t>
  </si>
  <si>
    <t>Venituri din productia realizata pentru scopuri proprii si capitalizata</t>
  </si>
  <si>
    <t>Venituri din subventii de exploatare aferente cifrei de afaceri nete</t>
  </si>
  <si>
    <t>Venituri  din productia realizata pentru scopuri proprii si capitalizata</t>
  </si>
  <si>
    <t>Impozitul pe profit / cifra de afaceri</t>
  </si>
  <si>
    <t>Disponibil de numerar la sfarsitul perioadei - trebuie sa fie pozitiv</t>
  </si>
  <si>
    <t>MINISTERUL AGRICULTURII SI DEZVOLTARII RURALE</t>
  </si>
  <si>
    <t>A1. Aport la capitalul societatii (imprumuturi de la actionari/asociati)</t>
  </si>
  <si>
    <t>A1. Aport la capitalul societatii  (imprumuturi de la actionari/asociati)</t>
  </si>
  <si>
    <t>Incasari din activitatea de exploatare, inclusiv TVA</t>
  </si>
  <si>
    <t>Total intrari de numerar (E+F+G)</t>
  </si>
  <si>
    <t>Plati pentru activitatea de exploatare, inclusiv TVA (dupa caz), din care:</t>
  </si>
  <si>
    <t>I1.</t>
  </si>
  <si>
    <t>Materii prime si materiale</t>
  </si>
  <si>
    <t>I2.</t>
  </si>
  <si>
    <t>I3.</t>
  </si>
  <si>
    <t>I4.</t>
  </si>
  <si>
    <t>I5.</t>
  </si>
  <si>
    <t>I6.</t>
  </si>
  <si>
    <t>I7.</t>
  </si>
  <si>
    <t>I8.</t>
  </si>
  <si>
    <t>I9.</t>
  </si>
  <si>
    <t>Alte materiale</t>
  </si>
  <si>
    <t>Energia si apa</t>
  </si>
  <si>
    <t>Marfuri</t>
  </si>
  <si>
    <t>Aferente personalului angajat</t>
  </si>
  <si>
    <t>Asigurari si protectie sociala</t>
  </si>
  <si>
    <t>Prestatii externe</t>
  </si>
  <si>
    <t>Impozite, taxe si varsaminte asimilate</t>
  </si>
  <si>
    <t>Alte plati aferente exploatarii</t>
  </si>
  <si>
    <t>Plati/incasari pentru impozite si taxe  (K1-K2+K3)</t>
  </si>
  <si>
    <t>Total plati exclusiv cele aferente exploatarii  (K+L+M+N)</t>
  </si>
  <si>
    <t>Flux de numerar din activitatea de exploatare (J-O)</t>
  </si>
  <si>
    <t>Flux de lichiditati net al perioadei (D+P)</t>
  </si>
  <si>
    <t>S.</t>
  </si>
  <si>
    <t>Flux brut inainte de plati pentru impozit pe profit /cifra de afaceri si ajustare TVA (H-I)</t>
  </si>
  <si>
    <t>K1.  plati TVA</t>
  </si>
  <si>
    <t>K2.  rambursari TVA</t>
  </si>
  <si>
    <t>Disponibil de numerar la sfarsitul perioadei (R+Q)</t>
  </si>
  <si>
    <t>Energie si apa</t>
  </si>
  <si>
    <t>Disponibil de numerar la sfarsitul perioadei (Q+R)</t>
  </si>
  <si>
    <t>Anul 2 al implementarii</t>
  </si>
  <si>
    <t>BILANT SINTETIC PREVIZIONAT - RON</t>
  </si>
  <si>
    <t>Total plati, exclusiv cele aferente exploatarii (K+L+M+N)</t>
  </si>
  <si>
    <t>Venituri din alte activitati</t>
  </si>
  <si>
    <t>K3.  impozit pe profit/cifra de afaceri</t>
  </si>
  <si>
    <t>Anul  2  al implementarii</t>
  </si>
  <si>
    <t>Plati/incasari pentru impozite si taxe                  (K1-K2+K3)</t>
  </si>
  <si>
    <t>Anul 0             (anterior depunerii cererii de finantare)</t>
  </si>
  <si>
    <t>Nr. Crt.</t>
  </si>
  <si>
    <t>Total                            An 1</t>
  </si>
  <si>
    <t>Total                                An 2</t>
  </si>
  <si>
    <t>Total                             An 1</t>
  </si>
  <si>
    <t>Total                             An 2</t>
  </si>
  <si>
    <t>Anul 0              (anterior depunerii cererii de finantare)</t>
  </si>
  <si>
    <t xml:space="preserve">   A.3.2. Alte Credite pe termen mediu si lung, leasinguri, alte datorii financiare</t>
  </si>
  <si>
    <t xml:space="preserve">Cheltuieli cu amortizarile </t>
  </si>
  <si>
    <t>Cheltuieli cu amortizarile</t>
  </si>
  <si>
    <t>K3. impozit pe profit/cifra de afaceri</t>
  </si>
  <si>
    <t xml:space="preserve">  Prognoza veniturilor -varianta cu proiect</t>
  </si>
  <si>
    <r>
      <t xml:space="preserve">   A.3.1. Imprumut - </t>
    </r>
    <r>
      <rPr>
        <i/>
        <sz val="12"/>
        <color indexed="56"/>
        <rFont val="Arial"/>
        <family val="2"/>
      </rPr>
      <t>cofinantare la proiect</t>
    </r>
  </si>
  <si>
    <r>
      <t xml:space="preserve">   C.1.1. Rate la imprumut -</t>
    </r>
    <r>
      <rPr>
        <i/>
        <sz val="12"/>
        <color indexed="56"/>
        <rFont val="Arial"/>
        <family val="2"/>
      </rPr>
      <t xml:space="preserve"> cofinantare la proiect</t>
    </r>
  </si>
  <si>
    <t xml:space="preserve">   C.1.2. Rate la alte Credite pe termen mediu si lung, leasinguri, alte datorii financiare</t>
  </si>
  <si>
    <r>
      <t xml:space="preserve">   C.2.1. La imprumut - </t>
    </r>
    <r>
      <rPr>
        <i/>
        <sz val="12"/>
        <color indexed="56"/>
        <rFont val="Arial"/>
        <family val="2"/>
      </rPr>
      <t>cofinantare la proiect</t>
    </r>
  </si>
  <si>
    <t xml:space="preserve">   C.2.2. La alte Credite pe termen mediu si lung, leasinguri, alte datorii financiare</t>
  </si>
  <si>
    <r>
      <t xml:space="preserve">   A.3.1. Imprumut - </t>
    </r>
    <r>
      <rPr>
        <i/>
        <sz val="10"/>
        <color indexed="56"/>
        <rFont val="Arial"/>
        <family val="2"/>
      </rPr>
      <t>cofinantare la proiect</t>
    </r>
  </si>
  <si>
    <r>
      <t xml:space="preserve">   C.1.1. Rate la imprumut -</t>
    </r>
    <r>
      <rPr>
        <i/>
        <sz val="10"/>
        <color indexed="56"/>
        <rFont val="Arial"/>
        <family val="2"/>
      </rPr>
      <t xml:space="preserve"> cofinantare la proiect</t>
    </r>
  </si>
  <si>
    <r>
      <t xml:space="preserve">   C.2.1. La imprumut - </t>
    </r>
    <r>
      <rPr>
        <i/>
        <sz val="10"/>
        <color indexed="56"/>
        <rFont val="Arial"/>
        <family val="2"/>
      </rPr>
      <t>cofinantare la proiect</t>
    </r>
  </si>
  <si>
    <t>Implementare</t>
  </si>
  <si>
    <t>Nr. crt</t>
  </si>
  <si>
    <t>Denumirea capitolelor şi subcapitolelor</t>
  </si>
  <si>
    <t>Cheltuieli eligibile</t>
  </si>
  <si>
    <t>Total eligibil</t>
  </si>
  <si>
    <t>Cheltuieli neeligibile</t>
  </si>
  <si>
    <t>Total neeligibil</t>
  </si>
  <si>
    <t>TOTAL</t>
  </si>
  <si>
    <t>Baza</t>
  </si>
  <si>
    <t>TVA elig.</t>
  </si>
  <si>
    <t>TVA ne-elig.</t>
  </si>
  <si>
    <t>CAP. 1</t>
  </si>
  <si>
    <t>1.1</t>
  </si>
  <si>
    <t>Amenajarea terenului</t>
  </si>
  <si>
    <t>1.2</t>
  </si>
  <si>
    <t>Amenajari pentru protectia mediului si aducerea la starea initiala</t>
  </si>
  <si>
    <t>TOTAL CAPITOL 1</t>
  </si>
  <si>
    <t>CAP. 2</t>
  </si>
  <si>
    <t>2.1</t>
  </si>
  <si>
    <t>Cheltuieli pentru asigurarea utilitatilor necesare obiectivului</t>
  </si>
  <si>
    <t> TOTAL CAPITOL 2</t>
  </si>
  <si>
    <t>CAP. 3</t>
  </si>
  <si>
    <t>Cheltuieli pentru proiectare și asistență tehnică</t>
  </si>
  <si>
    <t>3.1</t>
  </si>
  <si>
    <t>3.2</t>
  </si>
  <si>
    <t>3.3</t>
  </si>
  <si>
    <t>3.4</t>
  </si>
  <si>
    <t>Consultanta</t>
  </si>
  <si>
    <t>3.5</t>
  </si>
  <si>
    <t>Asistenta tehnica</t>
  </si>
  <si>
    <t> TOTAL CAPITOL 3</t>
  </si>
  <si>
    <t>CAP. 4</t>
  </si>
  <si>
    <t>Cheltuieli pentru investiţia de bază</t>
  </si>
  <si>
    <t>4.1</t>
  </si>
  <si>
    <t>Construcţii şi instalaţii</t>
  </si>
  <si>
    <t>4.2</t>
  </si>
  <si>
    <t>Dotări</t>
  </si>
  <si>
    <t>4.3</t>
  </si>
  <si>
    <t>Active necorporale</t>
  </si>
  <si>
    <t>TOTAL CAPITOL 4</t>
  </si>
  <si>
    <t>CAP. 5</t>
  </si>
  <si>
    <t>5.1</t>
  </si>
  <si>
    <t>5.2</t>
  </si>
  <si>
    <t>Cheltuieli diverse și neprevăzute</t>
  </si>
  <si>
    <t>TOTAL CAPITOL 5</t>
  </si>
  <si>
    <t>CAP. 6</t>
  </si>
  <si>
    <t>6.1</t>
  </si>
  <si>
    <t>TOTAL CAPITOL 6</t>
  </si>
  <si>
    <t>CAP. 7</t>
  </si>
  <si>
    <t>7.1</t>
  </si>
  <si>
    <t>TOTAL CAPITOL 7</t>
  </si>
  <si>
    <t>TOTAL GENERAL</t>
  </si>
  <si>
    <t>din care C+M</t>
  </si>
  <si>
    <t>Nr crt</t>
  </si>
  <si>
    <t>SURSE DE FINANŢARE</t>
  </si>
  <si>
    <t>Valoare (lei)</t>
  </si>
  <si>
    <t>Valoarea totală a cererii de finantare, din care :</t>
  </si>
  <si>
    <t>I.a.</t>
  </si>
  <si>
    <t>Valoarea totala neeligibilă, inclusiv TVA aferenta</t>
  </si>
  <si>
    <t>I.b.</t>
  </si>
  <si>
    <t xml:space="preserve">Valoarea totala eligibilă </t>
  </si>
  <si>
    <t>Contribuţia proprie, din care :</t>
  </si>
  <si>
    <t>II.a.</t>
  </si>
  <si>
    <t xml:space="preserve">Contribuţia solicitantului la cheltuieli eligibile </t>
  </si>
  <si>
    <t>II.b.</t>
  </si>
  <si>
    <t>Contribuţia solicitantului la cheltuieli neeligibile, inclusiv TVA aferenta</t>
  </si>
  <si>
    <t>ASISTENŢĂ FINANCIARĂ NERAMBURSABILĂ SOLICITATĂ</t>
  </si>
  <si>
    <t>Capitol</t>
  </si>
  <si>
    <t>Denumire</t>
  </si>
  <si>
    <t>Buget cerere</t>
  </si>
  <si>
    <t>Total ani</t>
  </si>
  <si>
    <t>an 1</t>
  </si>
  <si>
    <t>an 2</t>
  </si>
  <si>
    <t xml:space="preserve"> BUGETUL CERERII DE FINANTARE</t>
  </si>
  <si>
    <t>Planul investitional</t>
  </si>
  <si>
    <t>TOTAL CHELTUIELI ELIGIBILE</t>
  </si>
  <si>
    <t>TOTAL CHELTUIELI NEELIGIBILE</t>
  </si>
  <si>
    <t>1.3</t>
  </si>
  <si>
    <t>Obţinerea terenului</t>
  </si>
  <si>
    <t>Organizarea procedurilor de achiziție</t>
  </si>
  <si>
    <t>3.6</t>
  </si>
  <si>
    <t>4.4</t>
  </si>
  <si>
    <t>4.5</t>
  </si>
  <si>
    <t>4.6</t>
  </si>
  <si>
    <t>Comisioane, cote, taxe</t>
  </si>
  <si>
    <t>CAP. 8</t>
  </si>
  <si>
    <t>8.1</t>
  </si>
  <si>
    <t>Cheltuieli cu amortizarea</t>
  </si>
  <si>
    <t>TOTAL CAPITOL 8</t>
  </si>
  <si>
    <t>CAP. 9</t>
  </si>
  <si>
    <t>9.1</t>
  </si>
  <si>
    <t>TOTAL CAPITOL 9</t>
  </si>
  <si>
    <t>CAP. 10</t>
  </si>
  <si>
    <t>Cheltuieli privind plata drepturilor salariale</t>
  </si>
  <si>
    <t>TOTAL CAPITOL 10</t>
  </si>
  <si>
    <t>10.1</t>
  </si>
  <si>
    <t>CAP. 11</t>
  </si>
  <si>
    <t>11.1</t>
  </si>
  <si>
    <t>TOTAL CAPITOL 11</t>
  </si>
  <si>
    <t>CAP. 12</t>
  </si>
  <si>
    <t>12.1</t>
  </si>
  <si>
    <t>TOTAL CAPITOL 12</t>
  </si>
  <si>
    <t>CAP. 13</t>
  </si>
  <si>
    <t>Cheltuieli pentru probele tehnologice și teste de predare la beneficiar</t>
  </si>
  <si>
    <t>13.1</t>
  </si>
  <si>
    <t>Pregătirea personalului de exploatare</t>
  </si>
  <si>
    <t>Probe tehnologice și teste</t>
  </si>
  <si>
    <t>TOTAL CAPITOL 13</t>
  </si>
  <si>
    <t>Contribuția proprie aferentă terenului</t>
  </si>
  <si>
    <t>Contribuția proprie pentru investiția de bază</t>
  </si>
  <si>
    <t>Completați proiectia financiara privind costurile investitiei pe anii de implementare (an 1 și 2), in functie de perioada de implementare a proiectului.
Coloana "Total ani" verifica suma costurilor anuale cu costul total al investitiei, conform bugetului. Mesajul "Eroare!" se va afisa daca suma valorilor aferente anilor 1 și 2 nu este egala cu valoarea din buget a respectivului cost (coloana "Buget cerere")</t>
  </si>
  <si>
    <t>A4. Ajutor nerambursabil  FEPAM (inclusiv avans)</t>
  </si>
  <si>
    <t>Contribuția în natură</t>
  </si>
  <si>
    <t>A4. Ajutor nerambursabil FEPAM  (inclusiv avans)</t>
  </si>
  <si>
    <t>Durata de recuperare a investitiei (Dr) - maxim 15 ani</t>
  </si>
  <si>
    <t>Cheltuieli pentru obținerea și amenajarea terenului</t>
  </si>
  <si>
    <t>Cheltuieli pentru asigurarea utilităţilor necesare obiectivului</t>
  </si>
  <si>
    <t>Studii</t>
  </si>
  <si>
    <t>Documentații-suport și cheltuieli pt. obtinere avize, acorduri, autorizatii</t>
  </si>
  <si>
    <t>studii de teren</t>
  </si>
  <si>
    <t>raport privind impactul asupra mediului</t>
  </si>
  <si>
    <t>studii de specialitate necesare în funcție de specificul investiției</t>
  </si>
  <si>
    <t>Expertizate tehnică a construcțiilor existente, a structurilor și/sau, după caz, a proiectelor tehnice, inclusiv întocmirea de expertul tehnic a raportului de expertiză tehnică</t>
  </si>
  <si>
    <t>Certificarea performanței energetice și auditului energetic al clădirilor</t>
  </si>
  <si>
    <t>Proiectare</t>
  </si>
  <si>
    <t>tema de proiectare</t>
  </si>
  <si>
    <t>studiu de prefezabilitate</t>
  </si>
  <si>
    <t>studiu de fezabilitate/documentație de avizare a lucrărilor de intervenții și deviz general</t>
  </si>
  <si>
    <t>documentațiile tehnice necesare în vederea obținerii avizelor/acordurilor/autorizațiilor</t>
  </si>
  <si>
    <t>verificarea tehnică de calitate a proiectului tehnic și a detaliilor de execuție</t>
  </si>
  <si>
    <t>proiect tehnic și detalii de execuție</t>
  </si>
  <si>
    <t>3.1.1</t>
  </si>
  <si>
    <t>3.1.2</t>
  </si>
  <si>
    <t>3.1.3</t>
  </si>
  <si>
    <t>3.5.1</t>
  </si>
  <si>
    <t>3.5.2</t>
  </si>
  <si>
    <t>3.5.3</t>
  </si>
  <si>
    <t>3.5.4</t>
  </si>
  <si>
    <t>3.5.5</t>
  </si>
  <si>
    <t>3.5.6</t>
  </si>
  <si>
    <t>3.7</t>
  </si>
  <si>
    <t>3.7.1</t>
  </si>
  <si>
    <t>3.7.2</t>
  </si>
  <si>
    <t>managementul de proiect pentru obiectivul de investiții</t>
  </si>
  <si>
    <t>auditul financiar</t>
  </si>
  <si>
    <t>3.8</t>
  </si>
  <si>
    <t>3.8.1</t>
  </si>
  <si>
    <t>3.8.2</t>
  </si>
  <si>
    <t>asistență tehnică din partea proiectantului</t>
  </si>
  <si>
    <t>dirigenție de șantier, asigurată de personal tehnic de specialitate, autorizat</t>
  </si>
  <si>
    <t>Montaj utilaje, echipamente tehnologice și funcționale</t>
  </si>
  <si>
    <t>Utilaje, echipamente tehnologice și funcționale care necesită montaj</t>
  </si>
  <si>
    <t>Utilaje, echipamente tehnologice și funcționale care nu necesită montaj  și echipamente   de transport</t>
  </si>
  <si>
    <t>5.1.1</t>
  </si>
  <si>
    <t>Organizare de șantier</t>
  </si>
  <si>
    <t>Alte cheltuieli</t>
  </si>
  <si>
    <t>Lucări de construcții și instalații aferente organizării de șantier</t>
  </si>
  <si>
    <t>5.1.2</t>
  </si>
  <si>
    <t>Cheltuieli conexe organizării de șantier</t>
  </si>
  <si>
    <t>cota aferentă Inspectoratului de Stat în Construcţii, calculată potrivit prevederilor Legii nr. 10/1995 privind calitatea în construcţii, republicată</t>
  </si>
  <si>
    <t>5.2.1</t>
  </si>
  <si>
    <t>cota aferentă Inspectoratului de Stat în Construcţii, calculată potrivit prevederilor Legii nr. 50/1991 privind autorizarea executării lucrărilor de construcţii, republicată, cu modificările şi completările ulterioare</t>
  </si>
  <si>
    <t>5.2.2</t>
  </si>
  <si>
    <t>cota aferentă Casei Sociale a Constructorilor - CSC, în aplicarea prevederilor Legii nr. 215/1997 privind Casa Socială a Constructorilor</t>
  </si>
  <si>
    <t>5.2.3</t>
  </si>
  <si>
    <t>taxe pentru acorduri, avize conforme şi autorizaţia de construire/desfiinţare</t>
  </si>
  <si>
    <t>5.2.4</t>
  </si>
  <si>
    <t>5.3</t>
  </si>
  <si>
    <t>5.4</t>
  </si>
  <si>
    <t>Cheltuieli pentru informare și publicitate</t>
  </si>
  <si>
    <t>6.2</t>
  </si>
  <si>
    <t>Cheltuieli cu echipa de implementare</t>
  </si>
  <si>
    <t>Cheltuieli privind taxele</t>
  </si>
  <si>
    <t>Cheltuieli bancare și pentru obținere garanții</t>
  </si>
  <si>
    <t>3.9</t>
  </si>
  <si>
    <t>Cheltuieli cu serviciile de consultanță pentru întocmirea dosarului cererii de finanțare</t>
  </si>
  <si>
    <t>Anul 1 de implementare</t>
  </si>
  <si>
    <t>Anul 2 de implementare</t>
  </si>
  <si>
    <t>Total                             An 3                    (1 de funcţionare)</t>
  </si>
  <si>
    <t>Total                             An 4                       (2 de funcţionare)</t>
  </si>
  <si>
    <t>Total                              An 5                    (3 de funcţionare)</t>
  </si>
  <si>
    <t>Total                              An 6                     (4 de funcţionare)</t>
  </si>
  <si>
    <t>Total                              An 7                    (5 de funcţionare)</t>
  </si>
  <si>
    <t>Total                             An 3                                  (1 de funcţionare)</t>
  </si>
  <si>
    <t>Total                             An 4                                   (2 de funcţionare)</t>
  </si>
  <si>
    <t>Total                              An 5                                 (3 de funcţionare)</t>
  </si>
  <si>
    <t>Total                              An 6                                   (4 de funcţionare)</t>
  </si>
  <si>
    <t>Total                              An 7                                              (5 de funcţionare)</t>
  </si>
  <si>
    <t>Cheltuieli în avans</t>
  </si>
  <si>
    <t>VII</t>
  </si>
  <si>
    <t>VIII</t>
  </si>
  <si>
    <t>Venituri în avans</t>
  </si>
  <si>
    <t>Provizioane</t>
  </si>
  <si>
    <t>Total                         An 1 (implementare)</t>
  </si>
  <si>
    <t>Total                         An 2 (implementare)</t>
  </si>
  <si>
    <t>Anul 1                       (de implementare)</t>
  </si>
  <si>
    <t>Anul 2                       (de implementare)</t>
  </si>
  <si>
    <t>Anul 3                          (1 de funcţionare)</t>
  </si>
  <si>
    <t>Anul 4                                 (2 de funcţionare)</t>
  </si>
  <si>
    <t>Anul 5                             (3 de funcţionare)</t>
  </si>
  <si>
    <t>Anul 6                       (4 de funcţionare)</t>
  </si>
  <si>
    <t>Anul 7                           ( 5 de funcţionare)</t>
  </si>
  <si>
    <t>Anul 1 de funcţionare</t>
  </si>
  <si>
    <t>Anul 2 de funcţionare</t>
  </si>
  <si>
    <t>Anul 3 de funcţionare</t>
  </si>
  <si>
    <t>Anul 4 de funcţionare</t>
  </si>
  <si>
    <t>Anul 5 de funcţionare</t>
  </si>
  <si>
    <t>Total an 1 de funcţionare</t>
  </si>
  <si>
    <t>Total an 2 de funcţionare</t>
  </si>
  <si>
    <t>Total an 3 de funcţionare</t>
  </si>
  <si>
    <t>Total an 4 de funcţionare</t>
  </si>
  <si>
    <t>Total an 5 de funcţionare</t>
  </si>
  <si>
    <r>
      <t>Valoare investitie(Vi)</t>
    </r>
    <r>
      <rPr>
        <sz val="10"/>
        <color indexed="56"/>
        <rFont val="Arial"/>
        <family val="2"/>
      </rPr>
      <t>= valoarea totala a proiectului fara TVA</t>
    </r>
  </si>
  <si>
    <r>
      <t>Veniturile din exploatare (Ve)</t>
    </r>
    <r>
      <rPr>
        <sz val="10"/>
        <color indexed="56"/>
        <rFont val="Arial"/>
        <family val="2"/>
      </rPr>
      <t xml:space="preserve"> = veniturile realizate din activitatea curenta, conform obiectului de activitate al solicitantului. </t>
    </r>
  </si>
  <si>
    <r>
      <t>Cheltuieli de exploatare (Ce)</t>
    </r>
    <r>
      <rPr>
        <sz val="10"/>
        <color indexed="56"/>
        <rFont val="Arial"/>
        <family val="2"/>
      </rPr>
      <t>= cheltuielile generate de derularea activitatii curente</t>
    </r>
  </si>
  <si>
    <r>
      <t xml:space="preserve">Rata rezultatului din exploatare (rRe) -  </t>
    </r>
    <r>
      <rPr>
        <sz val="10"/>
        <color indexed="56"/>
        <rFont val="Arial"/>
        <family val="2"/>
      </rPr>
      <t xml:space="preserve">trebuie sa fie </t>
    </r>
    <r>
      <rPr>
        <b/>
        <sz val="10"/>
        <color indexed="56"/>
        <rFont val="Arial"/>
        <family val="2"/>
      </rPr>
      <t>minim 8%</t>
    </r>
  </si>
  <si>
    <r>
      <t xml:space="preserve">Rata rentabilitatii capitalului investit (rRc) - </t>
    </r>
    <r>
      <rPr>
        <sz val="10"/>
        <color indexed="56"/>
        <rFont val="Arial"/>
        <family val="2"/>
      </rPr>
      <t xml:space="preserve">trebuie sa fie </t>
    </r>
    <r>
      <rPr>
        <b/>
        <sz val="10"/>
        <color indexed="56"/>
        <rFont val="Arial"/>
        <family val="2"/>
      </rPr>
      <t>minim</t>
    </r>
    <r>
      <rPr>
        <sz val="10"/>
        <color indexed="56"/>
        <rFont val="Arial"/>
        <family val="2"/>
      </rPr>
      <t xml:space="preserve"> </t>
    </r>
    <r>
      <rPr>
        <b/>
        <sz val="10"/>
        <color indexed="56"/>
        <rFont val="Arial"/>
        <family val="2"/>
      </rPr>
      <t>5%</t>
    </r>
  </si>
  <si>
    <r>
      <t xml:space="preserve">Rata acoperirii prin fluxul de numerar (RAFN) - </t>
    </r>
    <r>
      <rPr>
        <sz val="10"/>
        <color indexed="56"/>
        <rFont val="Arial"/>
        <family val="2"/>
      </rPr>
      <t xml:space="preserve">trebuie sa fie mai mare sau egal cu </t>
    </r>
    <r>
      <rPr>
        <b/>
        <sz val="10"/>
        <color indexed="56"/>
        <rFont val="Arial"/>
        <family val="2"/>
      </rPr>
      <t>1.1</t>
    </r>
  </si>
  <si>
    <r>
      <t xml:space="preserve">Rata indatorarii pe termen mediu si lung (rI) - </t>
    </r>
    <r>
      <rPr>
        <sz val="10"/>
        <color indexed="56"/>
        <rFont val="Arial"/>
        <family val="2"/>
      </rPr>
      <t>maxim</t>
    </r>
    <r>
      <rPr>
        <b/>
        <sz val="10"/>
        <color indexed="56"/>
        <rFont val="Arial"/>
        <family val="2"/>
      </rPr>
      <t xml:space="preserve"> 80%</t>
    </r>
  </si>
  <si>
    <r>
      <t xml:space="preserve">Valoare actualizata neta (VAN) - </t>
    </r>
    <r>
      <rPr>
        <sz val="10"/>
        <color indexed="56"/>
        <rFont val="Arial"/>
        <family val="2"/>
      </rPr>
      <t xml:space="preserve">trebuie sa fie </t>
    </r>
    <r>
      <rPr>
        <b/>
        <sz val="10"/>
        <color indexed="56"/>
        <rFont val="Arial"/>
        <family val="2"/>
      </rPr>
      <t>pozitiva</t>
    </r>
  </si>
  <si>
    <t xml:space="preserve">            DIRECŢIA GENERALĂ PESCUIT - AUTORITATE DE MANAGEMENT PENTRU PAP</t>
  </si>
  <si>
    <t xml:space="preserve">                     DIRECŢIA GENERALĂ PESCUIT - AUTORITATE DE MANAGEMENT PENTRU PAP</t>
  </si>
  <si>
    <t>DIRECŢIA GENERALĂ PESCUIT - AUTORITATE DE MANAGEMENT PENTRU PAP</t>
  </si>
  <si>
    <t xml:space="preserve">     DIRECŢIA GENERALĂ PESCUIT - AUTORITATE DE MANAGEMENT PENTRU PAP</t>
  </si>
  <si>
    <t>Cheltuieli aferente marjei de buget şi pentru constituirea rezervei de implementare pentru ajustarea de preţ</t>
  </si>
  <si>
    <t>7.2</t>
  </si>
  <si>
    <t>Cheltuieli aferente marjei de buget 25% din (1.2 + 1.3 + 1.4 + 2 + 3.1 + 3.2 + 3.3 + 3.5 + 3.7 + 3.8 + 4 + 5.1.1)</t>
  </si>
  <si>
    <t>Cheltuieli pentru constituirea rezervei de implementare pentru ajustarea de preţ</t>
  </si>
  <si>
    <t>Anexa 7.1</t>
  </si>
  <si>
    <t>Anexa 7.2</t>
  </si>
  <si>
    <t>Categoria de produse</t>
  </si>
  <si>
    <t>Anexa 7.3</t>
  </si>
  <si>
    <t>Anexa 7.4</t>
  </si>
  <si>
    <t>Anexa 7.5</t>
  </si>
  <si>
    <t>Anexa 7.6</t>
  </si>
  <si>
    <t>Anexa 7.7</t>
  </si>
  <si>
    <t>Anexa 7.8</t>
  </si>
  <si>
    <t>Anexa 7.9</t>
  </si>
  <si>
    <t>Anexa 7.10</t>
  </si>
  <si>
    <t>Cheltuielile bancare de deschidere şi de administrare a conturilor astfel cum prevede legislația în vigoare aplicabilă PAP 2021-2027</t>
  </si>
  <si>
    <t>Cheltuieli aferente garanțiilor emise de o instituție bancară sau nebancară, astfel cum sunt prevăzute de legislația în vigoare aplicabilă PAP 2021-2027</t>
  </si>
  <si>
    <t>Cheltuieli cu achiziționarea semnăturii digitale pentru MySMIS2021</t>
  </si>
  <si>
    <t>11.2</t>
  </si>
  <si>
    <t>13.2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</si>
</sst>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#,##0.0000"/>
  </numFmts>
  <fonts count="71" x14ac:knownFonts="1">
    <font>
      <sz val="10"/>
      <color indexed="21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9"/>
      <name val="Arial"/>
      <family val="2"/>
    </font>
    <font>
      <sz val="8"/>
      <color indexed="21"/>
      <name val="Arial"/>
      <family val="2"/>
    </font>
    <font>
      <b/>
      <u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8"/>
      <color indexed="21"/>
      <name val="Arial"/>
      <family val="2"/>
    </font>
    <font>
      <b/>
      <sz val="10"/>
      <color indexed="9"/>
      <name val="Arial"/>
      <family val="2"/>
    </font>
    <font>
      <sz val="10"/>
      <color indexed="21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21"/>
      <name val="Arial CE"/>
      <family val="2"/>
      <charset val="238"/>
    </font>
    <font>
      <b/>
      <sz val="11"/>
      <color indexed="9"/>
      <name val="Arial"/>
      <family val="2"/>
    </font>
    <font>
      <b/>
      <sz val="12"/>
      <name val="Arial CE"/>
      <family val="2"/>
      <charset val="238"/>
    </font>
    <font>
      <b/>
      <sz val="10"/>
      <color indexed="10"/>
      <name val="Arial"/>
      <family val="2"/>
    </font>
    <font>
      <b/>
      <sz val="9"/>
      <color indexed="21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color indexed="21"/>
      <name val="Arial"/>
      <family val="2"/>
    </font>
    <font>
      <b/>
      <sz val="11"/>
      <color indexed="21"/>
      <name val="Arial"/>
      <family val="2"/>
    </font>
    <font>
      <b/>
      <sz val="10"/>
      <color indexed="10"/>
      <name val="Arial"/>
      <family val="2"/>
    </font>
    <font>
      <sz val="11"/>
      <color indexed="21"/>
      <name val="Arial"/>
      <family val="2"/>
    </font>
    <font>
      <sz val="12"/>
      <color indexed="21"/>
      <name val="Arial"/>
      <family val="2"/>
    </font>
    <font>
      <b/>
      <sz val="12"/>
      <color indexed="21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indexed="21"/>
      <name val="Arial"/>
      <family val="2"/>
    </font>
    <font>
      <sz val="18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2"/>
      <color indexed="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56"/>
      <name val="Arial"/>
      <family val="2"/>
    </font>
    <font>
      <b/>
      <sz val="11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sz val="11"/>
      <color indexed="56"/>
      <name val="Arial"/>
      <family val="2"/>
    </font>
    <font>
      <sz val="18"/>
      <color indexed="56"/>
      <name val="Arial"/>
      <family val="2"/>
    </font>
    <font>
      <b/>
      <sz val="9"/>
      <name val="Arial"/>
      <family val="2"/>
    </font>
    <font>
      <sz val="18"/>
      <color indexed="21"/>
      <name val="Arial"/>
      <family val="2"/>
    </font>
    <font>
      <i/>
      <sz val="12"/>
      <color indexed="56"/>
      <name val="Arial"/>
      <family val="2"/>
    </font>
    <font>
      <sz val="11"/>
      <color indexed="16"/>
      <name val="Arial"/>
      <family val="2"/>
    </font>
    <font>
      <i/>
      <sz val="10"/>
      <color indexed="56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indexed="56"/>
      <name val="Arial"/>
      <family val="2"/>
    </font>
    <font>
      <b/>
      <sz val="9"/>
      <color indexed="18"/>
      <name val="Arial"/>
      <family val="2"/>
    </font>
    <font>
      <sz val="9"/>
      <color indexed="9"/>
      <name val="Arial"/>
      <family val="2"/>
    </font>
    <font>
      <sz val="9"/>
      <color indexed="18"/>
      <name val="Arial"/>
      <family val="2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sz val="9"/>
      <color indexed="21"/>
      <name val="Arial"/>
      <family val="2"/>
      <charset val="238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b/>
      <sz val="9"/>
      <color indexed="9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9"/>
      <color indexed="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 style="hair">
        <color indexed="9"/>
      </left>
      <right/>
      <top style="hair">
        <color indexed="9"/>
      </top>
      <bottom/>
      <diagonal/>
    </border>
    <border>
      <left/>
      <right/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/>
      <bottom style="hair">
        <color indexed="9"/>
      </bottom>
      <diagonal/>
    </border>
    <border>
      <left style="thin">
        <color indexed="21"/>
      </left>
      <right/>
      <top style="thin">
        <color indexed="21"/>
      </top>
      <bottom style="hair">
        <color indexed="9"/>
      </bottom>
      <diagonal/>
    </border>
    <border>
      <left style="thin">
        <color indexed="21"/>
      </left>
      <right/>
      <top style="hair">
        <color indexed="9"/>
      </top>
      <bottom style="hair">
        <color indexed="9"/>
      </bottom>
      <diagonal/>
    </border>
    <border>
      <left style="thin">
        <color indexed="21"/>
      </left>
      <right/>
      <top style="hair">
        <color indexed="9"/>
      </top>
      <bottom style="thin">
        <color indexed="21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/>
      <right/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medium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 style="medium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hair">
        <color indexed="9"/>
      </left>
      <right/>
      <top/>
      <bottom/>
      <diagonal/>
    </border>
    <border>
      <left/>
      <right style="hair">
        <color indexed="9"/>
      </right>
      <top/>
      <bottom/>
      <diagonal/>
    </border>
    <border>
      <left/>
      <right/>
      <top/>
      <bottom style="hair">
        <color indexed="9"/>
      </bottom>
      <diagonal/>
    </border>
    <border>
      <left/>
      <right style="hair">
        <color indexed="9"/>
      </right>
      <top/>
      <bottom style="hair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/>
      <top style="medium">
        <color indexed="56"/>
      </top>
      <bottom style="thin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/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medium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/>
      <right style="thin">
        <color indexed="22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 style="medium">
        <color indexed="56"/>
      </right>
      <top style="thin">
        <color indexed="56"/>
      </top>
      <bottom style="thin">
        <color indexed="56"/>
      </bottom>
      <diagonal/>
    </border>
    <border>
      <left/>
      <right style="hair">
        <color indexed="9"/>
      </right>
      <top/>
      <bottom style="thin">
        <color indexed="56"/>
      </bottom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</borders>
  <cellStyleXfs count="14">
    <xf numFmtId="0" fontId="0" fillId="2" borderId="1">
      <alignment horizontal="center"/>
    </xf>
    <xf numFmtId="0" fontId="10" fillId="3" borderId="2" applyBorder="0">
      <alignment horizontal="center" vertical="center"/>
    </xf>
    <xf numFmtId="49" fontId="9" fillId="4" borderId="3" applyNumberFormat="0" applyFont="0" applyFill="0" applyAlignment="0" applyProtection="0">
      <alignment horizontal="center" vertical="center"/>
    </xf>
    <xf numFmtId="0" fontId="9" fillId="4" borderId="0" applyFill="0" applyBorder="0">
      <alignment horizontal="justify" vertical="top" wrapText="1"/>
    </xf>
    <xf numFmtId="49" fontId="5" fillId="4" borderId="0" applyNumberFormat="0" applyFill="0">
      <alignment horizontal="left" vertical="center" wrapText="1"/>
    </xf>
    <xf numFmtId="0" fontId="15" fillId="0" borderId="3">
      <alignment horizontal="right" vertical="center" wrapText="1"/>
      <protection locked="0"/>
    </xf>
    <xf numFmtId="43" fontId="9" fillId="2" borderId="4" applyNumberFormat="0" applyBorder="0">
      <protection locked="0"/>
    </xf>
    <xf numFmtId="4" fontId="11" fillId="4" borderId="3">
      <alignment horizontal="right" vertical="center"/>
    </xf>
    <xf numFmtId="0" fontId="23" fillId="2" borderId="1">
      <alignment horizontal="center"/>
    </xf>
    <xf numFmtId="0" fontId="13" fillId="4" borderId="0" applyBorder="0">
      <alignment horizontal="left" vertical="top"/>
    </xf>
    <xf numFmtId="9" fontId="2" fillId="0" borderId="0" applyFont="0" applyFill="0" applyBorder="0" applyAlignment="0" applyProtection="0"/>
    <xf numFmtId="49" fontId="3" fillId="3" borderId="6" applyNumberFormat="0" applyBorder="0">
      <alignment horizontal="left" vertical="center"/>
    </xf>
    <xf numFmtId="0" fontId="53" fillId="0" borderId="0"/>
    <xf numFmtId="0" fontId="1" fillId="0" borderId="0"/>
  </cellStyleXfs>
  <cellXfs count="633">
    <xf numFmtId="0" fontId="0" fillId="2" borderId="1" xfId="0">
      <alignment horizontal="center"/>
    </xf>
    <xf numFmtId="0" fontId="12" fillId="2" borderId="1" xfId="0" applyFont="1">
      <alignment horizontal="center"/>
    </xf>
    <xf numFmtId="0" fontId="12" fillId="2" borderId="1" xfId="0" applyFont="1" applyAlignment="1">
      <alignment wrapText="1"/>
    </xf>
    <xf numFmtId="0" fontId="18" fillId="2" borderId="0" xfId="0" applyFont="1" applyBorder="1" applyAlignment="1">
      <alignment vertical="center"/>
    </xf>
    <xf numFmtId="0" fontId="12" fillId="2" borderId="0" xfId="0" applyFont="1" applyBorder="1" applyAlignment="1">
      <alignment wrapText="1"/>
    </xf>
    <xf numFmtId="0" fontId="12" fillId="2" borderId="0" xfId="0" applyFont="1" applyBorder="1">
      <alignment horizontal="center"/>
    </xf>
    <xf numFmtId="0" fontId="18" fillId="2" borderId="1" xfId="0" applyFont="1" applyAlignment="1">
      <alignment vertical="center"/>
    </xf>
    <xf numFmtId="0" fontId="12" fillId="2" borderId="1" xfId="0" applyFont="1" applyAlignment="1">
      <alignment vertical="center"/>
    </xf>
    <xf numFmtId="0" fontId="12" fillId="2" borderId="0" xfId="0" applyFont="1" applyBorder="1" applyAlignment="1">
      <alignment horizontal="right"/>
    </xf>
    <xf numFmtId="0" fontId="18" fillId="2" borderId="7" xfId="0" applyFont="1" applyBorder="1" applyAlignment="1">
      <alignment vertical="center"/>
    </xf>
    <xf numFmtId="0" fontId="12" fillId="2" borderId="7" xfId="0" applyFont="1" applyBorder="1" applyAlignment="1">
      <alignment wrapText="1"/>
    </xf>
    <xf numFmtId="0" fontId="12" fillId="2" borderId="7" xfId="0" applyFont="1" applyBorder="1">
      <alignment horizontal="center"/>
    </xf>
    <xf numFmtId="0" fontId="12" fillId="5" borderId="5" xfId="0" applyFont="1" applyFill="1" applyBorder="1">
      <alignment horizontal="center"/>
    </xf>
    <xf numFmtId="0" fontId="12" fillId="5" borderId="5" xfId="0" applyFont="1" applyFill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3" fontId="12" fillId="5" borderId="5" xfId="0" applyNumberFormat="1" applyFont="1" applyFill="1" applyBorder="1" applyAlignment="1">
      <alignment vertical="center"/>
    </xf>
    <xf numFmtId="0" fontId="16" fillId="5" borderId="5" xfId="0" applyFont="1" applyFill="1" applyBorder="1">
      <alignment horizontal="center"/>
    </xf>
    <xf numFmtId="0" fontId="9" fillId="5" borderId="5" xfId="0" applyFont="1" applyFill="1" applyBorder="1" applyAlignment="1">
      <alignment wrapText="1"/>
    </xf>
    <xf numFmtId="0" fontId="12" fillId="5" borderId="5" xfId="0" applyFont="1" applyFill="1" applyBorder="1" applyAlignment="1">
      <alignment wrapText="1"/>
    </xf>
    <xf numFmtId="0" fontId="9" fillId="5" borderId="5" xfId="0" applyFont="1" applyFill="1" applyBorder="1">
      <alignment horizontal="center"/>
    </xf>
    <xf numFmtId="0" fontId="11" fillId="5" borderId="5" xfId="0" applyFont="1" applyFill="1" applyBorder="1">
      <alignment horizontal="center"/>
    </xf>
    <xf numFmtId="0" fontId="19" fillId="5" borderId="5" xfId="0" applyFont="1" applyFill="1" applyBorder="1">
      <alignment horizontal="center"/>
    </xf>
    <xf numFmtId="0" fontId="18" fillId="5" borderId="5" xfId="0" applyFont="1" applyFill="1" applyBorder="1">
      <alignment horizontal="center"/>
    </xf>
    <xf numFmtId="3" fontId="7" fillId="0" borderId="0" xfId="8" applyNumberFormat="1" applyFont="1" applyFill="1" applyBorder="1" applyAlignment="1">
      <alignment vertical="center"/>
    </xf>
    <xf numFmtId="0" fontId="0" fillId="2" borderId="8" xfId="0" applyBorder="1">
      <alignment horizontal="center"/>
    </xf>
    <xf numFmtId="0" fontId="12" fillId="2" borderId="9" xfId="0" applyFont="1" applyBorder="1">
      <alignment horizontal="center"/>
    </xf>
    <xf numFmtId="0" fontId="12" fillId="2" borderId="10" xfId="0" applyFont="1" applyBorder="1" applyAlignment="1">
      <alignment vertical="center"/>
    </xf>
    <xf numFmtId="0" fontId="12" fillId="2" borderId="11" xfId="0" applyFont="1" applyBorder="1" applyAlignment="1">
      <alignment vertical="center"/>
    </xf>
    <xf numFmtId="0" fontId="11" fillId="2" borderId="11" xfId="0" applyFont="1" applyBorder="1" applyAlignment="1">
      <alignment vertical="center"/>
    </xf>
    <xf numFmtId="0" fontId="16" fillId="2" borderId="11" xfId="0" applyFont="1" applyBorder="1">
      <alignment horizontal="center"/>
    </xf>
    <xf numFmtId="0" fontId="12" fillId="2" borderId="11" xfId="0" applyFont="1" applyBorder="1" applyAlignment="1">
      <alignment wrapText="1"/>
    </xf>
    <xf numFmtId="0" fontId="12" fillId="2" borderId="11" xfId="0" applyFont="1" applyBorder="1">
      <alignment horizontal="center"/>
    </xf>
    <xf numFmtId="0" fontId="11" fillId="2" borderId="11" xfId="0" applyFont="1" applyBorder="1">
      <alignment horizontal="center"/>
    </xf>
    <xf numFmtId="0" fontId="9" fillId="2" borderId="11" xfId="0" applyFont="1" applyBorder="1">
      <alignment horizontal="center"/>
    </xf>
    <xf numFmtId="0" fontId="16" fillId="2" borderId="12" xfId="0" applyFont="1" applyBorder="1">
      <alignment horizontal="center"/>
    </xf>
    <xf numFmtId="0" fontId="36" fillId="6" borderId="14" xfId="0" applyFont="1" applyFill="1" applyBorder="1" applyAlignment="1">
      <alignment horizontal="center" vertical="center" wrapText="1"/>
    </xf>
    <xf numFmtId="0" fontId="39" fillId="5" borderId="15" xfId="0" applyFont="1" applyFill="1" applyBorder="1">
      <alignment horizontal="center"/>
    </xf>
    <xf numFmtId="0" fontId="39" fillId="5" borderId="5" xfId="0" applyFont="1" applyFill="1" applyBorder="1">
      <alignment horizontal="center"/>
    </xf>
    <xf numFmtId="0" fontId="41" fillId="5" borderId="15" xfId="0" applyFont="1" applyFill="1" applyBorder="1">
      <alignment horizontal="center"/>
    </xf>
    <xf numFmtId="0" fontId="41" fillId="5" borderId="5" xfId="0" applyFont="1" applyFill="1" applyBorder="1">
      <alignment horizontal="center"/>
    </xf>
    <xf numFmtId="0" fontId="41" fillId="5" borderId="16" xfId="0" applyFont="1" applyFill="1" applyBorder="1">
      <alignment horizontal="center"/>
    </xf>
    <xf numFmtId="0" fontId="39" fillId="0" borderId="0" xfId="0" applyFont="1" applyFill="1" applyBorder="1">
      <alignment horizontal="center"/>
    </xf>
    <xf numFmtId="0" fontId="39" fillId="2" borderId="1" xfId="0" applyFont="1">
      <alignment horizontal="center"/>
    </xf>
    <xf numFmtId="0" fontId="39" fillId="5" borderId="16" xfId="0" applyFont="1" applyFill="1" applyBorder="1">
      <alignment horizontal="center"/>
    </xf>
    <xf numFmtId="3" fontId="39" fillId="2" borderId="1" xfId="0" applyNumberFormat="1" applyFont="1">
      <alignment horizontal="center"/>
    </xf>
    <xf numFmtId="3" fontId="35" fillId="2" borderId="14" xfId="0" applyNumberFormat="1" applyFont="1" applyBorder="1" applyAlignment="1" applyProtection="1">
      <alignment horizontal="right" vertical="center"/>
      <protection locked="0"/>
    </xf>
    <xf numFmtId="3" fontId="35" fillId="6" borderId="14" xfId="0" applyNumberFormat="1" applyFont="1" applyFill="1" applyBorder="1" applyAlignment="1">
      <alignment horizontal="right" vertical="center"/>
    </xf>
    <xf numFmtId="3" fontId="35" fillId="2" borderId="17" xfId="0" applyNumberFormat="1" applyFont="1" applyBorder="1" applyAlignment="1" applyProtection="1">
      <alignment horizontal="right" vertical="center"/>
      <protection locked="0"/>
    </xf>
    <xf numFmtId="3" fontId="35" fillId="6" borderId="17" xfId="0" applyNumberFormat="1" applyFont="1" applyFill="1" applyBorder="1" applyAlignment="1">
      <alignment horizontal="right" vertical="center"/>
    </xf>
    <xf numFmtId="0" fontId="39" fillId="5" borderId="15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6" fillId="6" borderId="14" xfId="0" applyFont="1" applyFill="1" applyBorder="1" applyAlignment="1">
      <alignment horizontal="center" vertical="center"/>
    </xf>
    <xf numFmtId="0" fontId="44" fillId="5" borderId="15" xfId="0" applyFont="1" applyFill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16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/>
    </xf>
    <xf numFmtId="0" fontId="44" fillId="2" borderId="1" xfId="0" applyFont="1" applyAlignment="1">
      <alignment horizontal="center" vertical="center"/>
    </xf>
    <xf numFmtId="0" fontId="44" fillId="2" borderId="1" xfId="0" applyFont="1" applyAlignment="1">
      <alignment horizontal="right" vertical="center"/>
    </xf>
    <xf numFmtId="3" fontId="44" fillId="2" borderId="1" xfId="0" applyNumberFormat="1" applyFont="1" applyAlignment="1">
      <alignment horizontal="center" vertical="center"/>
    </xf>
    <xf numFmtId="0" fontId="41" fillId="2" borderId="1" xfId="0" applyFont="1">
      <alignment horizontal="center"/>
    </xf>
    <xf numFmtId="0" fontId="10" fillId="7" borderId="14" xfId="0" quotePrefix="1" applyFont="1" applyFill="1" applyBorder="1" applyAlignment="1">
      <alignment horizontal="left" vertical="center" wrapText="1"/>
    </xf>
    <xf numFmtId="0" fontId="39" fillId="2" borderId="9" xfId="0" applyFont="1" applyBorder="1">
      <alignment horizontal="center"/>
    </xf>
    <xf numFmtId="0" fontId="39" fillId="2" borderId="8" xfId="0" applyFont="1" applyBorder="1" applyAlignment="1">
      <alignment horizontal="center" vertical="center"/>
    </xf>
    <xf numFmtId="0" fontId="39" fillId="2" borderId="1" xfId="0" applyFont="1" applyAlignment="1">
      <alignment horizontal="center" vertical="center"/>
    </xf>
    <xf numFmtId="0" fontId="39" fillId="5" borderId="16" xfId="0" applyFont="1" applyFill="1" applyBorder="1" applyAlignment="1">
      <alignment horizontal="center" vertical="center"/>
    </xf>
    <xf numFmtId="0" fontId="41" fillId="2" borderId="8" xfId="0" applyFont="1" applyBorder="1" applyAlignment="1">
      <alignment horizontal="center" vertical="center"/>
    </xf>
    <xf numFmtId="0" fontId="41" fillId="2" borderId="1" xfId="0" applyFont="1" applyAlignment="1">
      <alignment horizontal="center" vertical="center"/>
    </xf>
    <xf numFmtId="0" fontId="41" fillId="5" borderId="16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3" fontId="39" fillId="2" borderId="1" xfId="0" applyNumberFormat="1" applyFont="1" applyAlignment="1">
      <alignment horizontal="center" vertical="center"/>
    </xf>
    <xf numFmtId="0" fontId="39" fillId="2" borderId="9" xfId="0" applyFont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4" xfId="0" quotePrefix="1" applyFont="1" applyFill="1" applyBorder="1" applyAlignment="1">
      <alignment horizontal="left" vertical="center" wrapText="1"/>
    </xf>
    <xf numFmtId="0" fontId="14" fillId="7" borderId="14" xfId="0" applyFont="1" applyFill="1" applyBorder="1" applyAlignment="1">
      <alignment horizontal="center" vertical="center" wrapText="1"/>
    </xf>
    <xf numFmtId="3" fontId="14" fillId="7" borderId="14" xfId="0" applyNumberFormat="1" applyFont="1" applyFill="1" applyBorder="1" applyAlignment="1">
      <alignment horizontal="right" vertical="center" wrapText="1"/>
    </xf>
    <xf numFmtId="3" fontId="14" fillId="7" borderId="17" xfId="0" applyNumberFormat="1" applyFont="1" applyFill="1" applyBorder="1" applyAlignment="1">
      <alignment horizontal="right" vertical="center" wrapText="1"/>
    </xf>
    <xf numFmtId="0" fontId="23" fillId="2" borderId="1" xfId="0" applyFont="1">
      <alignment horizontal="center"/>
    </xf>
    <xf numFmtId="0" fontId="9" fillId="2" borderId="1" xfId="0" applyFont="1">
      <alignment horizontal="center"/>
    </xf>
    <xf numFmtId="0" fontId="9" fillId="2" borderId="8" xfId="0" applyFont="1" applyBorder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46" fillId="0" borderId="0" xfId="0" applyNumberFormat="1" applyFont="1" applyFill="1" applyBorder="1" applyAlignment="1">
      <alignment horizontal="right" vertical="center" wrapText="1"/>
    </xf>
    <xf numFmtId="0" fontId="41" fillId="0" borderId="0" xfId="0" applyFont="1" applyFill="1" applyBorder="1">
      <alignment horizontal="center"/>
    </xf>
    <xf numFmtId="0" fontId="23" fillId="2" borderId="8" xfId="0" applyFont="1" applyBorder="1">
      <alignment horizontal="center"/>
    </xf>
    <xf numFmtId="0" fontId="44" fillId="6" borderId="14" xfId="0" applyFont="1" applyFill="1" applyBorder="1" applyAlignment="1">
      <alignment horizontal="center" vertical="center" wrapText="1"/>
    </xf>
    <xf numFmtId="0" fontId="44" fillId="6" borderId="13" xfId="0" applyFont="1" applyFill="1" applyBorder="1" applyAlignment="1">
      <alignment horizontal="center" vertical="center" wrapText="1"/>
    </xf>
    <xf numFmtId="0" fontId="44" fillId="6" borderId="14" xfId="0" applyFont="1" applyFill="1" applyBorder="1" applyAlignment="1">
      <alignment horizontal="left" vertical="center" wrapText="1"/>
    </xf>
    <xf numFmtId="3" fontId="44" fillId="6" borderId="14" xfId="0" applyNumberFormat="1" applyFont="1" applyFill="1" applyBorder="1" applyAlignment="1">
      <alignment horizontal="right" vertical="center"/>
    </xf>
    <xf numFmtId="0" fontId="40" fillId="6" borderId="13" xfId="0" applyFont="1" applyFill="1" applyBorder="1" applyAlignment="1">
      <alignment horizontal="center" vertical="center" wrapText="1"/>
    </xf>
    <xf numFmtId="3" fontId="35" fillId="0" borderId="14" xfId="0" applyNumberFormat="1" applyFont="1" applyFill="1" applyBorder="1" applyAlignment="1" applyProtection="1">
      <alignment horizontal="right" vertical="center"/>
      <protection locked="0"/>
    </xf>
    <xf numFmtId="0" fontId="35" fillId="6" borderId="14" xfId="0" applyFont="1" applyFill="1" applyBorder="1" applyAlignment="1">
      <alignment vertical="center" wrapText="1"/>
    </xf>
    <xf numFmtId="3" fontId="35" fillId="6" borderId="14" xfId="0" applyNumberFormat="1" applyFont="1" applyFill="1" applyBorder="1" applyAlignment="1">
      <alignment horizontal="right" vertical="center" wrapText="1"/>
    </xf>
    <xf numFmtId="3" fontId="35" fillId="6" borderId="17" xfId="0" applyNumberFormat="1" applyFont="1" applyFill="1" applyBorder="1" applyAlignment="1">
      <alignment horizontal="right" vertical="center" wrapText="1"/>
    </xf>
    <xf numFmtId="0" fontId="27" fillId="2" borderId="1" xfId="0" applyFont="1" applyAlignment="1">
      <alignment horizontal="center" vertical="center"/>
    </xf>
    <xf numFmtId="0" fontId="43" fillId="2" borderId="1" xfId="0" applyFont="1" applyAlignment="1">
      <alignment horizontal="center" vertical="center"/>
    </xf>
    <xf numFmtId="0" fontId="32" fillId="2" borderId="1" xfId="0" applyFont="1" applyAlignment="1">
      <alignment horizontal="center" vertical="center"/>
    </xf>
    <xf numFmtId="0" fontId="27" fillId="0" borderId="1" xfId="0" applyFont="1" applyFill="1" applyAlignment="1">
      <alignment horizontal="center" vertical="center"/>
    </xf>
    <xf numFmtId="0" fontId="43" fillId="0" borderId="1" xfId="0" applyFont="1" applyFill="1" applyAlignment="1">
      <alignment horizontal="center" vertical="center"/>
    </xf>
    <xf numFmtId="0" fontId="32" fillId="0" borderId="1" xfId="0" applyFont="1" applyFill="1" applyAlignment="1">
      <alignment horizontal="center" vertical="center"/>
    </xf>
    <xf numFmtId="0" fontId="9" fillId="2" borderId="1" xfId="0" applyFont="1" applyAlignment="1">
      <alignment horizontal="left" vertical="center"/>
    </xf>
    <xf numFmtId="0" fontId="35" fillId="2" borderId="1" xfId="0" applyFont="1" applyAlignment="1">
      <alignment horizontal="center" vertical="center"/>
    </xf>
    <xf numFmtId="0" fontId="9" fillId="2" borderId="1" xfId="0" applyFont="1" applyAlignment="1">
      <alignment horizontal="center" vertical="center"/>
    </xf>
    <xf numFmtId="0" fontId="35" fillId="2" borderId="1" xfId="0" applyFont="1" applyAlignment="1">
      <alignment horizontal="left" vertical="center"/>
    </xf>
    <xf numFmtId="3" fontId="10" fillId="7" borderId="14" xfId="0" applyNumberFormat="1" applyFont="1" applyFill="1" applyBorder="1" applyAlignment="1">
      <alignment horizontal="right" vertical="center"/>
    </xf>
    <xf numFmtId="3" fontId="10" fillId="7" borderId="17" xfId="0" applyNumberFormat="1" applyFont="1" applyFill="1" applyBorder="1" applyAlignment="1">
      <alignment horizontal="right" vertical="center"/>
    </xf>
    <xf numFmtId="0" fontId="36" fillId="2" borderId="1" xfId="0" applyFont="1" applyAlignment="1">
      <alignment horizontal="center" vertical="center"/>
    </xf>
    <xf numFmtId="0" fontId="36" fillId="2" borderId="1" xfId="0" applyFont="1" applyAlignment="1">
      <alignment horizontal="left" vertical="center"/>
    </xf>
    <xf numFmtId="3" fontId="10" fillId="7" borderId="18" xfId="0" applyNumberFormat="1" applyFont="1" applyFill="1" applyBorder="1" applyAlignment="1">
      <alignment horizontal="right" vertical="center"/>
    </xf>
    <xf numFmtId="3" fontId="10" fillId="7" borderId="19" xfId="0" applyNumberFormat="1" applyFont="1" applyFill="1" applyBorder="1" applyAlignment="1">
      <alignment horizontal="right" vertical="center"/>
    </xf>
    <xf numFmtId="0" fontId="35" fillId="2" borderId="9" xfId="0" applyFont="1" applyBorder="1" applyAlignment="1">
      <alignment horizontal="left" vertical="center"/>
    </xf>
    <xf numFmtId="0" fontId="35" fillId="2" borderId="9" xfId="0" applyFont="1" applyBorder="1" applyAlignment="1">
      <alignment horizontal="center" vertical="center"/>
    </xf>
    <xf numFmtId="0" fontId="35" fillId="2" borderId="1" xfId="0" applyFont="1" applyAlignment="1">
      <alignment horizontal="right" vertical="center"/>
    </xf>
    <xf numFmtId="0" fontId="12" fillId="2" borderId="7" xfId="0" applyFont="1" applyBorder="1" applyAlignment="1">
      <alignment horizontal="center" vertical="center"/>
    </xf>
    <xf numFmtId="0" fontId="12" fillId="2" borderId="7" xfId="0" applyFont="1" applyBorder="1" applyAlignment="1">
      <alignment vertical="center" wrapText="1"/>
    </xf>
    <xf numFmtId="0" fontId="12" fillId="5" borderId="5" xfId="0" applyFont="1" applyFill="1" applyBorder="1" applyAlignment="1">
      <alignment horizontal="center" vertical="center"/>
    </xf>
    <xf numFmtId="0" fontId="16" fillId="2" borderId="11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/>
    </xf>
    <xf numFmtId="0" fontId="11" fillId="2" borderId="11" xfId="0" applyFont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2" fillId="2" borderId="11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6" fillId="2" borderId="12" xfId="0" applyFont="1" applyBorder="1" applyAlignment="1">
      <alignment horizontal="center" vertical="center"/>
    </xf>
    <xf numFmtId="0" fontId="12" fillId="2" borderId="0" xfId="0" applyFont="1" applyBorder="1" applyAlignment="1">
      <alignment vertical="center" wrapText="1"/>
    </xf>
    <xf numFmtId="0" fontId="12" fillId="2" borderId="0" xfId="0" applyFont="1" applyBorder="1" applyAlignment="1">
      <alignment horizontal="center" vertical="center"/>
    </xf>
    <xf numFmtId="0" fontId="12" fillId="2" borderId="1" xfId="0" applyFont="1" applyAlignment="1">
      <alignment horizontal="center" vertical="center"/>
    </xf>
    <xf numFmtId="0" fontId="12" fillId="2" borderId="1" xfId="0" applyFont="1" applyAlignment="1">
      <alignment vertical="center" wrapText="1"/>
    </xf>
    <xf numFmtId="0" fontId="12" fillId="2" borderId="0" xfId="0" applyFont="1" applyBorder="1" applyAlignment="1">
      <alignment vertical="center"/>
    </xf>
    <xf numFmtId="0" fontId="11" fillId="2" borderId="0" xfId="0" applyFont="1" applyBorder="1" applyAlignment="1">
      <alignment vertical="center"/>
    </xf>
    <xf numFmtId="0" fontId="16" fillId="2" borderId="0" xfId="0" applyFont="1" applyBorder="1" applyAlignment="1">
      <alignment horizontal="center" vertical="center"/>
    </xf>
    <xf numFmtId="0" fontId="11" fillId="2" borderId="0" xfId="0" applyFont="1" applyBorder="1" applyAlignment="1">
      <alignment horizontal="center" vertical="center"/>
    </xf>
    <xf numFmtId="0" fontId="18" fillId="7" borderId="13" xfId="0" applyFont="1" applyFill="1" applyBorder="1" applyAlignment="1">
      <alignment vertical="center"/>
    </xf>
    <xf numFmtId="0" fontId="10" fillId="7" borderId="14" xfId="0" applyFont="1" applyFill="1" applyBorder="1" applyAlignment="1">
      <alignment vertical="center" wrapText="1"/>
    </xf>
    <xf numFmtId="0" fontId="10" fillId="7" borderId="13" xfId="0" applyFont="1" applyFill="1" applyBorder="1" applyAlignment="1">
      <alignment vertical="center"/>
    </xf>
    <xf numFmtId="0" fontId="6" fillId="7" borderId="14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vertical="center" wrapText="1"/>
    </xf>
    <xf numFmtId="0" fontId="29" fillId="7" borderId="13" xfId="0" applyFont="1" applyFill="1" applyBorder="1" applyAlignment="1">
      <alignment vertical="center"/>
    </xf>
    <xf numFmtId="0" fontId="29" fillId="7" borderId="20" xfId="0" applyFont="1" applyFill="1" applyBorder="1" applyAlignment="1">
      <alignment vertical="center"/>
    </xf>
    <xf numFmtId="0" fontId="10" fillId="7" borderId="18" xfId="0" applyFont="1" applyFill="1" applyBorder="1" applyAlignment="1">
      <alignment horizontal="left" vertical="center" wrapText="1"/>
    </xf>
    <xf numFmtId="3" fontId="29" fillId="7" borderId="14" xfId="0" applyNumberFormat="1" applyFont="1" applyFill="1" applyBorder="1" applyAlignment="1">
      <alignment horizontal="right" vertical="center"/>
    </xf>
    <xf numFmtId="3" fontId="29" fillId="7" borderId="17" xfId="0" applyNumberFormat="1" applyFont="1" applyFill="1" applyBorder="1" applyAlignment="1">
      <alignment horizontal="right" vertical="center"/>
    </xf>
    <xf numFmtId="0" fontId="35" fillId="2" borderId="0" xfId="0" applyFont="1" applyBorder="1" applyAlignment="1">
      <alignment vertical="center"/>
    </xf>
    <xf numFmtId="0" fontId="35" fillId="2" borderId="0" xfId="0" applyFont="1" applyBorder="1" applyAlignment="1">
      <alignment vertical="center" wrapText="1"/>
    </xf>
    <xf numFmtId="0" fontId="35" fillId="2" borderId="0" xfId="0" applyFont="1" applyBorder="1" applyAlignment="1">
      <alignment horizontal="right" vertical="center"/>
    </xf>
    <xf numFmtId="0" fontId="35" fillId="2" borderId="0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2" borderId="1" xfId="0" applyFont="1" applyAlignment="1">
      <alignment vertical="center"/>
    </xf>
    <xf numFmtId="0" fontId="35" fillId="2" borderId="1" xfId="0" applyFont="1" applyAlignment="1">
      <alignment vertical="center" wrapText="1"/>
    </xf>
    <xf numFmtId="0" fontId="35" fillId="2" borderId="21" xfId="0" applyFont="1" applyBorder="1" applyAlignment="1">
      <alignment horizontal="center" vertical="center"/>
    </xf>
    <xf numFmtId="0" fontId="35" fillId="2" borderId="7" xfId="0" applyFont="1" applyBorder="1" applyAlignment="1">
      <alignment horizontal="center" vertical="center"/>
    </xf>
    <xf numFmtId="0" fontId="35" fillId="2" borderId="8" xfId="0" applyFont="1" applyBorder="1" applyAlignment="1">
      <alignment horizontal="center" vertical="center"/>
    </xf>
    <xf numFmtId="0" fontId="9" fillId="6" borderId="13" xfId="0" applyFont="1" applyFill="1" applyBorder="1" applyAlignment="1">
      <alignment vertical="center"/>
    </xf>
    <xf numFmtId="0" fontId="36" fillId="2" borderId="11" xfId="0" applyFont="1" applyBorder="1" applyAlignment="1">
      <alignment vertical="center"/>
    </xf>
    <xf numFmtId="0" fontId="36" fillId="5" borderId="5" xfId="0" applyFont="1" applyFill="1" applyBorder="1" applyAlignment="1">
      <alignment vertical="center"/>
    </xf>
    <xf numFmtId="0" fontId="35" fillId="2" borderId="11" xfId="0" applyFont="1" applyBorder="1" applyAlignment="1">
      <alignment vertical="center"/>
    </xf>
    <xf numFmtId="0" fontId="35" fillId="5" borderId="5" xfId="0" applyFont="1" applyFill="1" applyBorder="1" applyAlignment="1">
      <alignment vertical="center"/>
    </xf>
    <xf numFmtId="3" fontId="35" fillId="5" borderId="5" xfId="0" applyNumberFormat="1" applyFont="1" applyFill="1" applyBorder="1" applyAlignment="1">
      <alignment vertical="center"/>
    </xf>
    <xf numFmtId="0" fontId="9" fillId="2" borderId="8" xfId="8" applyFont="1" applyBorder="1">
      <alignment horizontal="center"/>
    </xf>
    <xf numFmtId="0" fontId="9" fillId="2" borderId="1" xfId="8" applyFont="1">
      <alignment horizontal="center"/>
    </xf>
    <xf numFmtId="0" fontId="23" fillId="2" borderId="8" xfId="8" applyBorder="1">
      <alignment horizontal="center"/>
    </xf>
    <xf numFmtId="0" fontId="23" fillId="2" borderId="1" xfId="8">
      <alignment horizontal="center"/>
    </xf>
    <xf numFmtId="0" fontId="9" fillId="2" borderId="21" xfId="8" applyFont="1" applyBorder="1">
      <alignment horizontal="center"/>
    </xf>
    <xf numFmtId="0" fontId="9" fillId="2" borderId="7" xfId="8" applyFont="1" applyBorder="1">
      <alignment horizontal="center"/>
    </xf>
    <xf numFmtId="0" fontId="9" fillId="0" borderId="0" xfId="8" applyFont="1" applyFill="1" applyBorder="1">
      <alignment horizontal="center"/>
    </xf>
    <xf numFmtId="0" fontId="23" fillId="0" borderId="0" xfId="8" applyFill="1" applyBorder="1">
      <alignment horizontal="center"/>
    </xf>
    <xf numFmtId="0" fontId="9" fillId="2" borderId="9" xfId="8" applyFont="1" applyBorder="1">
      <alignment horizontal="center"/>
    </xf>
    <xf numFmtId="3" fontId="9" fillId="2" borderId="1" xfId="8" applyNumberFormat="1" applyFont="1">
      <alignment horizontal="center"/>
    </xf>
    <xf numFmtId="0" fontId="9" fillId="2" borderId="22" xfId="8" applyFont="1" applyBorder="1">
      <alignment horizontal="center"/>
    </xf>
    <xf numFmtId="3" fontId="35" fillId="0" borderId="17" xfId="0" applyNumberFormat="1" applyFont="1" applyFill="1" applyBorder="1" applyAlignment="1" applyProtection="1">
      <alignment horizontal="right" vertical="center"/>
      <protection locked="0"/>
    </xf>
    <xf numFmtId="3" fontId="36" fillId="6" borderId="14" xfId="0" applyNumberFormat="1" applyFont="1" applyFill="1" applyBorder="1" applyAlignment="1">
      <alignment horizontal="right" vertical="center"/>
    </xf>
    <xf numFmtId="3" fontId="36" fillId="6" borderId="17" xfId="0" applyNumberFormat="1" applyFont="1" applyFill="1" applyBorder="1" applyAlignment="1">
      <alignment horizontal="right" vertical="center"/>
    </xf>
    <xf numFmtId="3" fontId="36" fillId="0" borderId="14" xfId="0" applyNumberFormat="1" applyFont="1" applyFill="1" applyBorder="1" applyAlignment="1" applyProtection="1">
      <alignment horizontal="right" vertical="center"/>
      <protection locked="0"/>
    </xf>
    <xf numFmtId="0" fontId="24" fillId="2" borderId="1" xfId="0" applyFont="1" applyAlignment="1">
      <alignment horizontal="left" vertical="center"/>
    </xf>
    <xf numFmtId="0" fontId="40" fillId="2" borderId="1" xfId="0" applyFont="1" applyAlignment="1">
      <alignment horizontal="center" vertical="center"/>
    </xf>
    <xf numFmtId="0" fontId="24" fillId="2" borderId="1" xfId="0" applyFont="1" applyAlignment="1">
      <alignment horizontal="center" vertical="center"/>
    </xf>
    <xf numFmtId="0" fontId="26" fillId="2" borderId="1" xfId="0" applyFont="1" applyAlignment="1">
      <alignment horizontal="left" vertical="center"/>
    </xf>
    <xf numFmtId="0" fontId="26" fillId="2" borderId="1" xfId="0" applyFont="1" applyAlignment="1">
      <alignment horizontal="center" vertical="center"/>
    </xf>
    <xf numFmtId="0" fontId="38" fillId="2" borderId="1" xfId="0" applyFont="1" applyAlignment="1">
      <alignment horizontal="left" vertical="center"/>
    </xf>
    <xf numFmtId="0" fontId="38" fillId="2" borderId="1" xfId="0" applyFont="1" applyAlignment="1">
      <alignment horizontal="center" vertical="center"/>
    </xf>
    <xf numFmtId="0" fontId="41" fillId="2" borderId="0" xfId="0" applyFont="1" applyBorder="1" applyAlignment="1">
      <alignment vertical="center"/>
    </xf>
    <xf numFmtId="0" fontId="14" fillId="7" borderId="13" xfId="0" applyFont="1" applyFill="1" applyBorder="1" applyAlignment="1">
      <alignment vertical="center"/>
    </xf>
    <xf numFmtId="0" fontId="44" fillId="2" borderId="8" xfId="0" applyFont="1" applyBorder="1" applyAlignment="1">
      <alignment horizontal="center" vertical="center"/>
    </xf>
    <xf numFmtId="0" fontId="41" fillId="5" borderId="5" xfId="0" applyFont="1" applyFill="1" applyBorder="1" applyAlignment="1">
      <alignment vertical="center"/>
    </xf>
    <xf numFmtId="0" fontId="39" fillId="2" borderId="0" xfId="0" applyFont="1" applyBorder="1" applyAlignment="1">
      <alignment vertical="center"/>
    </xf>
    <xf numFmtId="0" fontId="49" fillId="7" borderId="13" xfId="0" applyFont="1" applyFill="1" applyBorder="1" applyAlignment="1">
      <alignment vertical="center"/>
    </xf>
    <xf numFmtId="0" fontId="14" fillId="7" borderId="14" xfId="0" applyFont="1" applyFill="1" applyBorder="1" applyAlignment="1">
      <alignment vertical="center" wrapText="1"/>
    </xf>
    <xf numFmtId="0" fontId="14" fillId="7" borderId="17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vertical="center"/>
    </xf>
    <xf numFmtId="0" fontId="36" fillId="6" borderId="13" xfId="0" applyFont="1" applyFill="1" applyBorder="1" applyAlignment="1">
      <alignment vertical="center"/>
    </xf>
    <xf numFmtId="0" fontId="36" fillId="6" borderId="14" xfId="0" applyFont="1" applyFill="1" applyBorder="1" applyAlignment="1">
      <alignment vertical="center" wrapText="1"/>
    </xf>
    <xf numFmtId="0" fontId="9" fillId="7" borderId="14" xfId="0" applyFont="1" applyFill="1" applyBorder="1" applyAlignment="1">
      <alignment vertical="center" wrapText="1"/>
    </xf>
    <xf numFmtId="0" fontId="35" fillId="6" borderId="13" xfId="0" applyFont="1" applyFill="1" applyBorder="1" applyAlignment="1">
      <alignment vertical="center"/>
    </xf>
    <xf numFmtId="0" fontId="35" fillId="6" borderId="14" xfId="0" quotePrefix="1" applyFont="1" applyFill="1" applyBorder="1" applyAlignment="1">
      <alignment vertical="center" wrapText="1"/>
    </xf>
    <xf numFmtId="0" fontId="9" fillId="7" borderId="14" xfId="0" quotePrefix="1" applyFont="1" applyFill="1" applyBorder="1" applyAlignment="1">
      <alignment vertical="center" wrapText="1"/>
    </xf>
    <xf numFmtId="0" fontId="35" fillId="6" borderId="13" xfId="0" applyFont="1" applyFill="1" applyBorder="1" applyAlignment="1">
      <alignment vertical="center" wrapText="1"/>
    </xf>
    <xf numFmtId="0" fontId="23" fillId="2" borderId="0" xfId="0" applyFont="1" applyBorder="1" applyAlignment="1">
      <alignment horizontal="center" vertical="center"/>
    </xf>
    <xf numFmtId="0" fontId="36" fillId="6" borderId="13" xfId="0" applyFont="1" applyFill="1" applyBorder="1" applyAlignment="1">
      <alignment vertical="center" wrapText="1"/>
    </xf>
    <xf numFmtId="0" fontId="35" fillId="7" borderId="14" xfId="0" applyFont="1" applyFill="1" applyBorder="1" applyAlignment="1">
      <alignment vertical="center" wrapText="1"/>
    </xf>
    <xf numFmtId="0" fontId="35" fillId="7" borderId="14" xfId="0" quotePrefix="1" applyFont="1" applyFill="1" applyBorder="1" applyAlignment="1">
      <alignment vertical="center" wrapText="1"/>
    </xf>
    <xf numFmtId="0" fontId="36" fillId="2" borderId="11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5" fillId="2" borderId="11" xfId="0" applyFont="1" applyBorder="1" applyAlignment="1">
      <alignment vertical="center" wrapText="1"/>
    </xf>
    <xf numFmtId="0" fontId="35" fillId="5" borderId="5" xfId="0" applyFont="1" applyFill="1" applyBorder="1" applyAlignment="1">
      <alignment vertical="center" wrapText="1"/>
    </xf>
    <xf numFmtId="0" fontId="35" fillId="2" borderId="11" xfId="0" applyFont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3" fontId="51" fillId="6" borderId="14" xfId="0" applyNumberFormat="1" applyFont="1" applyFill="1" applyBorder="1" applyAlignment="1" applyProtection="1">
      <alignment horizontal="right" vertical="center"/>
      <protection locked="0"/>
    </xf>
    <xf numFmtId="3" fontId="35" fillId="2" borderId="1" xfId="0" applyNumberFormat="1" applyFont="1" applyAlignment="1">
      <alignment horizontal="right" vertical="center"/>
    </xf>
    <xf numFmtId="0" fontId="54" fillId="0" borderId="0" xfId="12" applyFont="1" applyAlignment="1">
      <alignment vertical="top"/>
    </xf>
    <xf numFmtId="3" fontId="35" fillId="2" borderId="48" xfId="0" applyNumberFormat="1" applyFont="1" applyBorder="1" applyAlignment="1" applyProtection="1">
      <alignment horizontal="right" vertical="center"/>
      <protection locked="0"/>
    </xf>
    <xf numFmtId="0" fontId="36" fillId="6" borderId="17" xfId="0" applyFont="1" applyFill="1" applyBorder="1" applyAlignment="1">
      <alignment horizontal="center" vertical="center" wrapText="1"/>
    </xf>
    <xf numFmtId="0" fontId="37" fillId="7" borderId="0" xfId="0" applyFont="1" applyFill="1" applyBorder="1" applyAlignment="1">
      <alignment horizontal="center" vertical="center" wrapText="1"/>
    </xf>
    <xf numFmtId="0" fontId="17" fillId="2" borderId="0" xfId="0" applyFont="1" applyBorder="1" applyAlignment="1">
      <alignment horizontal="left" vertical="center" wrapText="1"/>
    </xf>
    <xf numFmtId="0" fontId="14" fillId="7" borderId="0" xfId="0" quotePrefix="1" applyFont="1" applyFill="1" applyBorder="1" applyAlignment="1">
      <alignment horizontal="center" vertical="center"/>
    </xf>
    <xf numFmtId="3" fontId="14" fillId="7" borderId="48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>
      <alignment horizontal="center"/>
    </xf>
    <xf numFmtId="3" fontId="14" fillId="7" borderId="58" xfId="0" applyNumberFormat="1" applyFont="1" applyFill="1" applyBorder="1" applyAlignment="1">
      <alignment horizontal="right" vertical="center" wrapText="1"/>
    </xf>
    <xf numFmtId="3" fontId="14" fillId="7" borderId="28" xfId="0" applyNumberFormat="1" applyFont="1" applyFill="1" applyBorder="1" applyAlignment="1">
      <alignment horizontal="right" vertical="center" wrapText="1"/>
    </xf>
    <xf numFmtId="3" fontId="14" fillId="7" borderId="56" xfId="0" applyNumberFormat="1" applyFont="1" applyFill="1" applyBorder="1" applyAlignment="1">
      <alignment horizontal="right" vertical="center" wrapText="1"/>
    </xf>
    <xf numFmtId="3" fontId="14" fillId="7" borderId="40" xfId="0" applyNumberFormat="1" applyFont="1" applyFill="1" applyBorder="1" applyAlignment="1">
      <alignment horizontal="right" vertical="center" wrapText="1"/>
    </xf>
    <xf numFmtId="0" fontId="59" fillId="0" borderId="0" xfId="12" applyFont="1" applyAlignment="1">
      <alignment vertical="top"/>
    </xf>
    <xf numFmtId="0" fontId="59" fillId="0" borderId="0" xfId="12" applyFont="1" applyAlignment="1">
      <alignment horizontal="left" vertical="top" wrapText="1"/>
    </xf>
    <xf numFmtId="0" fontId="59" fillId="0" borderId="0" xfId="12" applyFont="1" applyAlignment="1">
      <alignment horizontal="right" vertical="top"/>
    </xf>
    <xf numFmtId="4" fontId="60" fillId="0" borderId="40" xfId="12" applyNumberFormat="1" applyFont="1" applyBorder="1" applyAlignment="1">
      <alignment horizontal="center" vertical="center"/>
    </xf>
    <xf numFmtId="49" fontId="60" fillId="0" borderId="40" xfId="12" applyNumberFormat="1" applyFont="1" applyBorder="1" applyAlignment="1">
      <alignment vertical="top"/>
    </xf>
    <xf numFmtId="49" fontId="62" fillId="0" borderId="40" xfId="12" applyNumberFormat="1" applyFont="1" applyBorder="1" applyAlignment="1">
      <alignment vertical="top"/>
    </xf>
    <xf numFmtId="0" fontId="61" fillId="0" borderId="40" xfId="12" applyFont="1" applyBorder="1" applyAlignment="1">
      <alignment vertical="top" wrapText="1"/>
    </xf>
    <xf numFmtId="4" fontId="61" fillId="8" borderId="40" xfId="12" applyNumberFormat="1" applyFont="1" applyFill="1" applyBorder="1" applyAlignment="1" applyProtection="1">
      <alignment horizontal="right" vertical="top"/>
      <protection locked="0"/>
    </xf>
    <xf numFmtId="4" fontId="61" fillId="0" borderId="40" xfId="12" applyNumberFormat="1" applyFont="1" applyBorder="1" applyAlignment="1">
      <alignment horizontal="right" vertical="top"/>
    </xf>
    <xf numFmtId="49" fontId="61" fillId="0" borderId="40" xfId="12" applyNumberFormat="1" applyFont="1" applyBorder="1" applyAlignment="1">
      <alignment vertical="top"/>
    </xf>
    <xf numFmtId="0" fontId="60" fillId="0" borderId="40" xfId="12" applyFont="1" applyBorder="1" applyAlignment="1">
      <alignment horizontal="right" vertical="top" wrapText="1"/>
    </xf>
    <xf numFmtId="4" fontId="60" fillId="0" borderId="40" xfId="12" applyNumberFormat="1" applyFont="1" applyBorder="1" applyAlignment="1">
      <alignment horizontal="right" vertical="top"/>
    </xf>
    <xf numFmtId="0" fontId="61" fillId="9" borderId="40" xfId="0" applyFont="1" applyFill="1" applyBorder="1" applyAlignment="1">
      <alignment vertical="top" wrapText="1"/>
    </xf>
    <xf numFmtId="4" fontId="54" fillId="0" borderId="0" xfId="12" applyNumberFormat="1" applyFont="1" applyAlignment="1">
      <alignment vertical="top"/>
    </xf>
    <xf numFmtId="0" fontId="54" fillId="0" borderId="0" xfId="12" applyFont="1" applyAlignment="1">
      <alignment vertical="top" wrapText="1"/>
    </xf>
    <xf numFmtId="49" fontId="60" fillId="9" borderId="40" xfId="12" applyNumberFormat="1" applyFont="1" applyFill="1" applyBorder="1" applyAlignment="1">
      <alignment vertical="top"/>
    </xf>
    <xf numFmtId="0" fontId="54" fillId="9" borderId="0" xfId="12" applyFont="1" applyFill="1" applyAlignment="1">
      <alignment vertical="top"/>
    </xf>
    <xf numFmtId="4" fontId="61" fillId="0" borderId="41" xfId="12" applyNumberFormat="1" applyFont="1" applyBorder="1" applyAlignment="1">
      <alignment horizontal="right" vertical="top"/>
    </xf>
    <xf numFmtId="49" fontId="61" fillId="0" borderId="41" xfId="12" applyNumberFormat="1" applyFont="1" applyBorder="1" applyAlignment="1">
      <alignment vertical="top"/>
    </xf>
    <xf numFmtId="0" fontId="61" fillId="0" borderId="41" xfId="12" applyFont="1" applyBorder="1" applyAlignment="1">
      <alignment horizontal="right" vertical="top" wrapText="1"/>
    </xf>
    <xf numFmtId="4" fontId="61" fillId="8" borderId="41" xfId="12" applyNumberFormat="1" applyFont="1" applyFill="1" applyBorder="1" applyAlignment="1" applyProtection="1">
      <alignment horizontal="right" vertical="top"/>
      <protection locked="0"/>
    </xf>
    <xf numFmtId="4" fontId="60" fillId="0" borderId="41" xfId="12" applyNumberFormat="1" applyFont="1" applyBorder="1" applyAlignment="1">
      <alignment horizontal="right" vertical="top"/>
    </xf>
    <xf numFmtId="0" fontId="61" fillId="2" borderId="1" xfId="0" applyFont="1" applyAlignment="1">
      <alignment vertical="top"/>
    </xf>
    <xf numFmtId="4" fontId="54" fillId="0" borderId="0" xfId="12" applyNumberFormat="1" applyFont="1" applyAlignment="1">
      <alignment horizontal="right" vertical="top"/>
    </xf>
    <xf numFmtId="0" fontId="63" fillId="0" borderId="0" xfId="12" applyFont="1" applyAlignment="1">
      <alignment vertical="top"/>
    </xf>
    <xf numFmtId="49" fontId="54" fillId="0" borderId="0" xfId="12" applyNumberFormat="1" applyFont="1" applyAlignment="1">
      <alignment vertical="top"/>
    </xf>
    <xf numFmtId="0" fontId="59" fillId="0" borderId="0" xfId="12" applyFont="1" applyAlignment="1">
      <alignment vertical="top" wrapText="1"/>
    </xf>
    <xf numFmtId="0" fontId="59" fillId="0" borderId="40" xfId="12" applyFont="1" applyBorder="1" applyAlignment="1">
      <alignment vertical="top" wrapText="1"/>
    </xf>
    <xf numFmtId="0" fontId="59" fillId="0" borderId="40" xfId="12" applyFont="1" applyBorder="1" applyAlignment="1">
      <alignment horizontal="center" vertical="top" wrapText="1"/>
    </xf>
    <xf numFmtId="0" fontId="59" fillId="0" borderId="40" xfId="12" applyFont="1" applyBorder="1" applyAlignment="1" applyProtection="1">
      <alignment horizontal="right" vertical="top" wrapText="1"/>
      <protection locked="0"/>
    </xf>
    <xf numFmtId="0" fontId="54" fillId="0" borderId="40" xfId="12" applyFont="1" applyBorder="1" applyAlignment="1">
      <alignment vertical="top" wrapText="1"/>
    </xf>
    <xf numFmtId="4" fontId="59" fillId="0" borderId="40" xfId="12" applyNumberFormat="1" applyFont="1" applyBorder="1" applyAlignment="1">
      <alignment horizontal="right" vertical="top"/>
    </xf>
    <xf numFmtId="4" fontId="54" fillId="0" borderId="40" xfId="12" applyNumberFormat="1" applyFont="1" applyBorder="1" applyAlignment="1">
      <alignment horizontal="right" vertical="top"/>
    </xf>
    <xf numFmtId="4" fontId="54" fillId="10" borderId="40" xfId="12" applyNumberFormat="1" applyFont="1" applyFill="1" applyBorder="1" applyAlignment="1" applyProtection="1">
      <alignment horizontal="right" vertical="top"/>
      <protection locked="0"/>
    </xf>
    <xf numFmtId="9" fontId="59" fillId="0" borderId="0" xfId="10" applyFont="1" applyAlignment="1" applyProtection="1">
      <alignment horizontal="right" vertical="top"/>
    </xf>
    <xf numFmtId="4" fontId="59" fillId="0" borderId="0" xfId="12" applyNumberFormat="1" applyFont="1" applyAlignment="1">
      <alignment horizontal="right" vertical="top"/>
    </xf>
    <xf numFmtId="49" fontId="63" fillId="0" borderId="0" xfId="12" applyNumberFormat="1" applyFont="1" applyAlignment="1">
      <alignment vertical="top"/>
    </xf>
    <xf numFmtId="0" fontId="63" fillId="0" borderId="0" xfId="12" applyFont="1" applyAlignment="1">
      <alignment vertical="top" wrapText="1"/>
    </xf>
    <xf numFmtId="4" fontId="63" fillId="0" borderId="0" xfId="12" applyNumberFormat="1" applyFont="1" applyAlignment="1">
      <alignment horizontal="right" vertical="top"/>
    </xf>
    <xf numFmtId="0" fontId="17" fillId="2" borderId="14" xfId="0" applyFont="1" applyBorder="1" applyAlignment="1">
      <alignment vertical="center" wrapText="1"/>
    </xf>
    <xf numFmtId="0" fontId="17" fillId="2" borderId="17" xfId="0" applyFont="1" applyBorder="1" applyAlignment="1">
      <alignment vertical="center" wrapText="1"/>
    </xf>
    <xf numFmtId="4" fontId="60" fillId="0" borderId="40" xfId="0" applyNumberFormat="1" applyFont="1" applyFill="1" applyBorder="1" applyAlignment="1">
      <alignment horizontal="center" vertical="center"/>
    </xf>
    <xf numFmtId="3" fontId="60" fillId="0" borderId="40" xfId="0" applyNumberFormat="1" applyFont="1" applyFill="1" applyBorder="1" applyAlignment="1">
      <alignment horizontal="left" vertical="top"/>
    </xf>
    <xf numFmtId="3" fontId="61" fillId="0" borderId="40" xfId="0" applyNumberFormat="1" applyFont="1" applyFill="1" applyBorder="1" applyAlignment="1">
      <alignment horizontal="left" vertical="top"/>
    </xf>
    <xf numFmtId="3" fontId="61" fillId="0" borderId="40" xfId="0" applyNumberFormat="1" applyFont="1" applyFill="1" applyBorder="1" applyAlignment="1">
      <alignment horizontal="left" vertical="top" wrapText="1"/>
    </xf>
    <xf numFmtId="4" fontId="59" fillId="0" borderId="40" xfId="0" applyNumberFormat="1" applyFont="1" applyFill="1" applyBorder="1" applyAlignment="1">
      <alignment horizontal="right" vertical="top"/>
    </xf>
    <xf numFmtId="4" fontId="60" fillId="0" borderId="40" xfId="0" applyNumberFormat="1" applyFont="1" applyFill="1" applyBorder="1" applyAlignment="1">
      <alignment horizontal="center" vertical="top"/>
    </xf>
    <xf numFmtId="4" fontId="61" fillId="8" borderId="40" xfId="0" applyNumberFormat="1" applyFont="1" applyFill="1" applyBorder="1" applyAlignment="1" applyProtection="1">
      <alignment horizontal="right" vertical="top"/>
      <protection locked="0"/>
    </xf>
    <xf numFmtId="3" fontId="60" fillId="0" borderId="40" xfId="0" applyNumberFormat="1" applyFont="1" applyFill="1" applyBorder="1" applyAlignment="1">
      <alignment horizontal="right" vertical="top" wrapText="1"/>
    </xf>
    <xf numFmtId="4" fontId="60" fillId="0" borderId="40" xfId="0" applyNumberFormat="1" applyFont="1" applyFill="1" applyBorder="1" applyAlignment="1">
      <alignment horizontal="right" vertical="top"/>
    </xf>
    <xf numFmtId="0" fontId="64" fillId="2" borderId="1" xfId="0" applyFont="1" applyAlignment="1">
      <alignment vertical="top"/>
    </xf>
    <xf numFmtId="0" fontId="64" fillId="0" borderId="1" xfId="0" applyFont="1" applyFill="1" applyAlignment="1">
      <alignment vertical="top"/>
    </xf>
    <xf numFmtId="0" fontId="65" fillId="2" borderId="1" xfId="0" applyFont="1" applyAlignment="1">
      <alignment horizontal="center" vertical="top"/>
    </xf>
    <xf numFmtId="3" fontId="66" fillId="0" borderId="0" xfId="0" applyNumberFormat="1" applyFont="1" applyFill="1" applyBorder="1" applyAlignment="1">
      <alignment horizontal="center" vertical="top"/>
    </xf>
    <xf numFmtId="3" fontId="65" fillId="0" borderId="0" xfId="0" applyNumberFormat="1" applyFont="1" applyFill="1" applyBorder="1" applyAlignment="1">
      <alignment horizontal="center" vertical="top"/>
    </xf>
    <xf numFmtId="4" fontId="61" fillId="8" borderId="40" xfId="0" applyNumberFormat="1" applyFont="1" applyFill="1" applyBorder="1" applyAlignment="1">
      <alignment horizontal="right" vertical="top"/>
    </xf>
    <xf numFmtId="4" fontId="60" fillId="9" borderId="40" xfId="0" applyNumberFormat="1" applyFont="1" applyFill="1" applyBorder="1" applyAlignment="1" applyProtection="1">
      <alignment horizontal="right" vertical="top"/>
      <protection locked="0"/>
    </xf>
    <xf numFmtId="3" fontId="61" fillId="9" borderId="40" xfId="0" applyNumberFormat="1" applyFont="1" applyFill="1" applyBorder="1" applyAlignment="1">
      <alignment horizontal="left" vertical="top" wrapText="1"/>
    </xf>
    <xf numFmtId="3" fontId="62" fillId="0" borderId="40" xfId="0" applyNumberFormat="1" applyFont="1" applyFill="1" applyBorder="1" applyAlignment="1">
      <alignment horizontal="left" vertical="top"/>
    </xf>
    <xf numFmtId="3" fontId="62" fillId="0" borderId="40" xfId="0" applyNumberFormat="1" applyFont="1" applyFill="1" applyBorder="1" applyAlignment="1">
      <alignment horizontal="left" vertical="top" wrapText="1"/>
    </xf>
    <xf numFmtId="4" fontId="62" fillId="8" borderId="40" xfId="0" applyNumberFormat="1" applyFont="1" applyFill="1" applyBorder="1" applyAlignment="1">
      <alignment horizontal="right" vertical="top"/>
    </xf>
    <xf numFmtId="49" fontId="59" fillId="0" borderId="40" xfId="0" applyNumberFormat="1" applyFont="1" applyFill="1" applyBorder="1" applyAlignment="1">
      <alignment horizontal="left" vertical="top"/>
    </xf>
    <xf numFmtId="0" fontId="59" fillId="0" borderId="40" xfId="0" applyFont="1" applyFill="1" applyBorder="1" applyAlignment="1">
      <alignment horizontal="right" vertical="top" wrapText="1"/>
    </xf>
    <xf numFmtId="4" fontId="60" fillId="10" borderId="40" xfId="0" applyNumberFormat="1" applyFont="1" applyFill="1" applyBorder="1" applyAlignment="1">
      <alignment horizontal="right" vertical="top"/>
    </xf>
    <xf numFmtId="0" fontId="61" fillId="2" borderId="1" xfId="0" applyFont="1" applyAlignment="1">
      <alignment horizontal="left" vertical="top"/>
    </xf>
    <xf numFmtId="0" fontId="61" fillId="2" borderId="1" xfId="0" applyFont="1" applyAlignment="1">
      <alignment vertical="top" wrapText="1"/>
    </xf>
    <xf numFmtId="4" fontId="60" fillId="2" borderId="0" xfId="0" applyNumberFormat="1" applyFont="1" applyBorder="1" applyAlignment="1">
      <alignment horizontal="right" vertical="top"/>
    </xf>
    <xf numFmtId="4" fontId="60" fillId="2" borderId="0" xfId="0" applyNumberFormat="1" applyFont="1" applyBorder="1" applyAlignment="1">
      <alignment horizontal="center" vertical="top"/>
    </xf>
    <xf numFmtId="4" fontId="61" fillId="2" borderId="0" xfId="0" applyNumberFormat="1" applyFont="1" applyBorder="1" applyAlignment="1">
      <alignment horizontal="right" vertical="top"/>
    </xf>
    <xf numFmtId="0" fontId="67" fillId="7" borderId="0" xfId="0" quotePrefix="1" applyFont="1" applyFill="1" applyBorder="1" applyAlignment="1">
      <alignment horizontal="center" vertical="center"/>
    </xf>
    <xf numFmtId="0" fontId="68" fillId="6" borderId="13" xfId="0" applyFont="1" applyFill="1" applyBorder="1" applyAlignment="1">
      <alignment horizontal="center" vertical="center"/>
    </xf>
    <xf numFmtId="0" fontId="69" fillId="6" borderId="14" xfId="0" quotePrefix="1" applyFont="1" applyFill="1" applyBorder="1" applyAlignment="1">
      <alignment horizontal="center" vertical="center"/>
    </xf>
    <xf numFmtId="0" fontId="69" fillId="6" borderId="14" xfId="0" quotePrefix="1" applyFont="1" applyFill="1" applyBorder="1" applyAlignment="1">
      <alignment horizontal="right" vertical="center"/>
    </xf>
    <xf numFmtId="3" fontId="69" fillId="6" borderId="14" xfId="0" applyNumberFormat="1" applyFont="1" applyFill="1" applyBorder="1" applyAlignment="1">
      <alignment horizontal="center" vertical="center"/>
    </xf>
    <xf numFmtId="0" fontId="69" fillId="6" borderId="13" xfId="0" applyFont="1" applyFill="1" applyBorder="1" applyAlignment="1">
      <alignment horizontal="center" vertical="center" wrapText="1"/>
    </xf>
    <xf numFmtId="0" fontId="69" fillId="6" borderId="14" xfId="0" applyFont="1" applyFill="1" applyBorder="1" applyAlignment="1">
      <alignment horizontal="center" vertical="center" wrapText="1"/>
    </xf>
    <xf numFmtId="0" fontId="68" fillId="6" borderId="13" xfId="0" applyFont="1" applyFill="1" applyBorder="1" applyAlignment="1">
      <alignment horizontal="center" vertical="center" wrapText="1"/>
    </xf>
    <xf numFmtId="0" fontId="68" fillId="2" borderId="14" xfId="0" applyFont="1" applyBorder="1" applyAlignment="1" applyProtection="1">
      <alignment horizontal="left" vertical="center"/>
      <protection locked="0"/>
    </xf>
    <xf numFmtId="4" fontId="68" fillId="2" borderId="14" xfId="0" applyNumberFormat="1" applyFont="1" applyBorder="1" applyAlignment="1" applyProtection="1">
      <alignment horizontal="right" vertical="center"/>
      <protection locked="0"/>
    </xf>
    <xf numFmtId="0" fontId="68" fillId="2" borderId="14" xfId="0" applyFont="1" applyBorder="1" applyAlignment="1" applyProtection="1">
      <alignment horizontal="center" vertical="center"/>
      <protection locked="0"/>
    </xf>
    <xf numFmtId="3" fontId="68" fillId="2" borderId="14" xfId="0" applyNumberFormat="1" applyFont="1" applyBorder="1" applyAlignment="1" applyProtection="1">
      <alignment horizontal="right" vertical="center"/>
      <protection locked="0"/>
    </xf>
    <xf numFmtId="3" fontId="68" fillId="6" borderId="14" xfId="0" applyNumberFormat="1" applyFont="1" applyFill="1" applyBorder="1" applyAlignment="1">
      <alignment horizontal="right" vertical="center"/>
    </xf>
    <xf numFmtId="3" fontId="68" fillId="2" borderId="48" xfId="0" applyNumberFormat="1" applyFont="1" applyBorder="1" applyAlignment="1" applyProtection="1">
      <alignment horizontal="right" vertical="center"/>
      <protection locked="0"/>
    </xf>
    <xf numFmtId="0" fontId="68" fillId="6" borderId="14" xfId="0" applyFont="1" applyFill="1" applyBorder="1" applyAlignment="1">
      <alignment horizontal="left" vertical="center" wrapText="1"/>
    </xf>
    <xf numFmtId="4" fontId="68" fillId="6" borderId="14" xfId="0" applyNumberFormat="1" applyFont="1" applyFill="1" applyBorder="1" applyAlignment="1">
      <alignment horizontal="right" vertical="center" wrapText="1"/>
    </xf>
    <xf numFmtId="0" fontId="68" fillId="6" borderId="14" xfId="0" applyFont="1" applyFill="1" applyBorder="1" applyAlignment="1">
      <alignment horizontal="center" vertical="center" wrapText="1"/>
    </xf>
    <xf numFmtId="3" fontId="67" fillId="7" borderId="14" xfId="0" applyNumberFormat="1" applyFont="1" applyFill="1" applyBorder="1" applyAlignment="1">
      <alignment horizontal="right" vertical="center"/>
    </xf>
    <xf numFmtId="3" fontId="67" fillId="7" borderId="14" xfId="0" applyNumberFormat="1" applyFont="1" applyFill="1" applyBorder="1" applyAlignment="1">
      <alignment horizontal="center" vertical="center"/>
    </xf>
    <xf numFmtId="0" fontId="69" fillId="6" borderId="14" xfId="0" applyFont="1" applyFill="1" applyBorder="1" applyAlignment="1">
      <alignment horizontal="left" vertical="center" wrapText="1"/>
    </xf>
    <xf numFmtId="0" fontId="69" fillId="6" borderId="14" xfId="0" applyFont="1" applyFill="1" applyBorder="1" applyAlignment="1">
      <alignment horizontal="right" vertical="center" wrapText="1"/>
    </xf>
    <xf numFmtId="3" fontId="67" fillId="7" borderId="18" xfId="0" applyNumberFormat="1" applyFont="1" applyFill="1" applyBorder="1" applyAlignment="1">
      <alignment horizontal="right" vertical="center"/>
    </xf>
    <xf numFmtId="3" fontId="67" fillId="7" borderId="18" xfId="0" applyNumberFormat="1" applyFont="1" applyFill="1" applyBorder="1" applyAlignment="1">
      <alignment horizontal="center" vertical="center"/>
    </xf>
    <xf numFmtId="0" fontId="40" fillId="2" borderId="26" xfId="0" applyFont="1" applyBorder="1" applyAlignment="1">
      <alignment horizontal="center" vertical="center" wrapText="1"/>
    </xf>
    <xf numFmtId="0" fontId="44" fillId="2" borderId="28" xfId="0" applyFont="1" applyBorder="1" applyAlignment="1">
      <alignment horizontal="center" vertical="center" wrapText="1"/>
    </xf>
    <xf numFmtId="0" fontId="44" fillId="6" borderId="13" xfId="0" applyFont="1" applyFill="1" applyBorder="1" applyAlignment="1">
      <alignment horizontal="center" vertical="center"/>
    </xf>
    <xf numFmtId="0" fontId="40" fillId="6" borderId="14" xfId="0" quotePrefix="1" applyFont="1" applyFill="1" applyBorder="1" applyAlignment="1">
      <alignment horizontal="center" vertical="center"/>
    </xf>
    <xf numFmtId="3" fontId="40" fillId="6" borderId="14" xfId="0" applyNumberFormat="1" applyFont="1" applyFill="1" applyBorder="1" applyAlignment="1">
      <alignment horizontal="center" vertical="center"/>
    </xf>
    <xf numFmtId="0" fontId="40" fillId="6" borderId="14" xfId="0" applyFont="1" applyFill="1" applyBorder="1" applyAlignment="1">
      <alignment horizontal="center" vertical="center" wrapText="1"/>
    </xf>
    <xf numFmtId="3" fontId="44" fillId="2" borderId="14" xfId="0" applyNumberFormat="1" applyFont="1" applyBorder="1" applyAlignment="1" applyProtection="1">
      <alignment horizontal="right" vertical="center"/>
      <protection locked="0"/>
    </xf>
    <xf numFmtId="3" fontId="44" fillId="2" borderId="48" xfId="0" applyNumberFormat="1" applyFont="1" applyBorder="1" applyAlignment="1" applyProtection="1">
      <alignment horizontal="right" vertical="center"/>
      <protection locked="0"/>
    </xf>
    <xf numFmtId="3" fontId="44" fillId="2" borderId="40" xfId="0" applyNumberFormat="1" applyFont="1" applyBorder="1" applyAlignment="1" applyProtection="1">
      <alignment horizontal="right" vertical="center"/>
      <protection locked="0"/>
    </xf>
    <xf numFmtId="3" fontId="44" fillId="2" borderId="28" xfId="0" applyNumberFormat="1" applyFont="1" applyBorder="1" applyAlignment="1" applyProtection="1">
      <alignment horizontal="right" vertical="center"/>
      <protection locked="0"/>
    </xf>
    <xf numFmtId="3" fontId="44" fillId="2" borderId="24" xfId="0" applyNumberFormat="1" applyFont="1" applyBorder="1" applyAlignment="1" applyProtection="1">
      <alignment horizontal="right" vertical="center"/>
      <protection locked="0"/>
    </xf>
    <xf numFmtId="0" fontId="67" fillId="7" borderId="0" xfId="0" quotePrefix="1" applyFont="1" applyFill="1" applyBorder="1">
      <alignment horizontal="center"/>
    </xf>
    <xf numFmtId="0" fontId="70" fillId="2" borderId="8" xfId="0" applyFont="1" applyBorder="1">
      <alignment horizontal="center"/>
    </xf>
    <xf numFmtId="0" fontId="68" fillId="6" borderId="13" xfId="0" applyFont="1" applyFill="1" applyBorder="1">
      <alignment horizontal="center"/>
    </xf>
    <xf numFmtId="0" fontId="69" fillId="6" borderId="14" xfId="0" quotePrefix="1" applyFont="1" applyFill="1" applyBorder="1" applyAlignment="1">
      <alignment horizontal="left"/>
    </xf>
    <xf numFmtId="3" fontId="69" fillId="6" borderId="14" xfId="0" applyNumberFormat="1" applyFont="1" applyFill="1" applyBorder="1">
      <alignment horizontal="center"/>
    </xf>
    <xf numFmtId="3" fontId="68" fillId="0" borderId="14" xfId="0" applyNumberFormat="1" applyFont="1" applyFill="1" applyBorder="1" applyAlignment="1" applyProtection="1">
      <alignment horizontal="right" vertical="center"/>
      <protection locked="0"/>
    </xf>
    <xf numFmtId="3" fontId="68" fillId="6" borderId="48" xfId="0" applyNumberFormat="1" applyFont="1" applyFill="1" applyBorder="1" applyAlignment="1">
      <alignment horizontal="right" vertical="center"/>
    </xf>
    <xf numFmtId="3" fontId="68" fillId="6" borderId="40" xfId="0" applyNumberFormat="1" applyFont="1" applyFill="1" applyBorder="1" applyAlignment="1">
      <alignment horizontal="right" vertical="center"/>
    </xf>
    <xf numFmtId="0" fontId="46" fillId="2" borderId="8" xfId="0" applyFont="1" applyBorder="1">
      <alignment horizontal="center"/>
    </xf>
    <xf numFmtId="3" fontId="69" fillId="6" borderId="14" xfId="0" applyNumberFormat="1" applyFont="1" applyFill="1" applyBorder="1" applyAlignment="1">
      <alignment horizontal="right" vertical="center" wrapText="1"/>
    </xf>
    <xf numFmtId="3" fontId="69" fillId="6" borderId="48" xfId="0" applyNumberFormat="1" applyFont="1" applyFill="1" applyBorder="1" applyAlignment="1">
      <alignment horizontal="right" vertical="center" wrapText="1"/>
    </xf>
    <xf numFmtId="3" fontId="69" fillId="6" borderId="40" xfId="0" applyNumberFormat="1" applyFont="1" applyFill="1" applyBorder="1" applyAlignment="1">
      <alignment horizontal="right" vertical="center" wrapText="1"/>
    </xf>
    <xf numFmtId="3" fontId="68" fillId="6" borderId="14" xfId="0" quotePrefix="1" applyNumberFormat="1" applyFont="1" applyFill="1" applyBorder="1" applyAlignment="1">
      <alignment horizontal="right" vertical="center"/>
    </xf>
    <xf numFmtId="0" fontId="68" fillId="6" borderId="14" xfId="0" applyFont="1" applyFill="1" applyBorder="1" applyAlignment="1">
      <alignment vertical="center" wrapText="1"/>
    </xf>
    <xf numFmtId="3" fontId="68" fillId="2" borderId="40" xfId="0" applyNumberFormat="1" applyFont="1" applyBorder="1" applyAlignment="1" applyProtection="1">
      <alignment horizontal="right" vertical="center"/>
      <protection locked="0"/>
    </xf>
    <xf numFmtId="3" fontId="68" fillId="6" borderId="14" xfId="0" applyNumberFormat="1" applyFont="1" applyFill="1" applyBorder="1" applyAlignment="1">
      <alignment horizontal="right" vertical="center" wrapText="1"/>
    </xf>
    <xf numFmtId="0" fontId="69" fillId="6" borderId="20" xfId="0" applyFont="1" applyFill="1" applyBorder="1" applyAlignment="1">
      <alignment horizontal="center" vertical="center" wrapText="1"/>
    </xf>
    <xf numFmtId="0" fontId="69" fillId="6" borderId="18" xfId="0" applyFont="1" applyFill="1" applyBorder="1" applyAlignment="1">
      <alignment horizontal="left" vertical="center" wrapText="1"/>
    </xf>
    <xf numFmtId="0" fontId="69" fillId="6" borderId="18" xfId="0" applyFont="1" applyFill="1" applyBorder="1" applyAlignment="1">
      <alignment horizontal="center" vertical="center" wrapText="1"/>
    </xf>
    <xf numFmtId="3" fontId="69" fillId="6" borderId="18" xfId="0" applyNumberFormat="1" applyFont="1" applyFill="1" applyBorder="1" applyAlignment="1">
      <alignment horizontal="right" vertical="center" wrapText="1"/>
    </xf>
    <xf numFmtId="0" fontId="69" fillId="6" borderId="14" xfId="0" applyFont="1" applyFill="1" applyBorder="1" applyAlignment="1">
      <alignment horizontal="left" vertical="center"/>
    </xf>
    <xf numFmtId="0" fontId="69" fillId="6" borderId="48" xfId="0" applyFont="1" applyFill="1" applyBorder="1" applyAlignment="1">
      <alignment horizontal="center" vertical="center" wrapText="1"/>
    </xf>
    <xf numFmtId="0" fontId="69" fillId="6" borderId="40" xfId="0" applyFont="1" applyFill="1" applyBorder="1" applyAlignment="1">
      <alignment horizontal="center" vertical="center" wrapText="1"/>
    </xf>
    <xf numFmtId="0" fontId="69" fillId="6" borderId="58" xfId="0" applyFont="1" applyFill="1" applyBorder="1" applyAlignment="1">
      <alignment horizontal="center" vertical="center" wrapText="1"/>
    </xf>
    <xf numFmtId="0" fontId="68" fillId="6" borderId="14" xfId="0" applyFont="1" applyFill="1" applyBorder="1" applyAlignment="1">
      <alignment horizontal="left" vertical="center"/>
    </xf>
    <xf numFmtId="3" fontId="68" fillId="0" borderId="48" xfId="0" applyNumberFormat="1" applyFont="1" applyFill="1" applyBorder="1" applyAlignment="1" applyProtection="1">
      <alignment horizontal="right" vertical="center"/>
      <protection locked="0"/>
    </xf>
    <xf numFmtId="3" fontId="68" fillId="0" borderId="40" xfId="0" applyNumberFormat="1" applyFont="1" applyFill="1" applyBorder="1" applyAlignment="1" applyProtection="1">
      <alignment horizontal="right" vertical="center"/>
      <protection locked="0"/>
    </xf>
    <xf numFmtId="3" fontId="68" fillId="0" borderId="58" xfId="0" applyNumberFormat="1" applyFont="1" applyFill="1" applyBorder="1" applyAlignment="1" applyProtection="1">
      <alignment horizontal="right" vertical="center"/>
      <protection locked="0"/>
    </xf>
    <xf numFmtId="0" fontId="69" fillId="6" borderId="13" xfId="0" applyFont="1" applyFill="1" applyBorder="1" applyAlignment="1">
      <alignment horizontal="center" vertical="center"/>
    </xf>
    <xf numFmtId="3" fontId="69" fillId="6" borderId="14" xfId="0" applyNumberFormat="1" applyFont="1" applyFill="1" applyBorder="1" applyAlignment="1">
      <alignment horizontal="right" vertical="center"/>
    </xf>
    <xf numFmtId="3" fontId="69" fillId="6" borderId="48" xfId="0" applyNumberFormat="1" applyFont="1" applyFill="1" applyBorder="1" applyAlignment="1">
      <alignment horizontal="right" vertical="center"/>
    </xf>
    <xf numFmtId="3" fontId="69" fillId="6" borderId="40" xfId="0" applyNumberFormat="1" applyFont="1" applyFill="1" applyBorder="1" applyAlignment="1">
      <alignment horizontal="right" vertical="center"/>
    </xf>
    <xf numFmtId="3" fontId="69" fillId="6" borderId="58" xfId="0" applyNumberFormat="1" applyFont="1" applyFill="1" applyBorder="1" applyAlignment="1">
      <alignment horizontal="right" vertical="center"/>
    </xf>
    <xf numFmtId="3" fontId="69" fillId="0" borderId="14" xfId="0" applyNumberFormat="1" applyFont="1" applyFill="1" applyBorder="1" applyAlignment="1">
      <alignment horizontal="right" vertical="center"/>
    </xf>
    <xf numFmtId="3" fontId="69" fillId="0" borderId="48" xfId="0" applyNumberFormat="1" applyFont="1" applyFill="1" applyBorder="1" applyAlignment="1">
      <alignment horizontal="right" vertical="center"/>
    </xf>
    <xf numFmtId="3" fontId="69" fillId="0" borderId="40" xfId="0" applyNumberFormat="1" applyFont="1" applyFill="1" applyBorder="1" applyAlignment="1">
      <alignment horizontal="right" vertical="center"/>
    </xf>
    <xf numFmtId="3" fontId="69" fillId="0" borderId="58" xfId="0" applyNumberFormat="1" applyFont="1" applyFill="1" applyBorder="1" applyAlignment="1">
      <alignment horizontal="right" vertical="center"/>
    </xf>
    <xf numFmtId="0" fontId="17" fillId="7" borderId="13" xfId="0" applyFont="1" applyFill="1" applyBorder="1" applyAlignment="1">
      <alignment horizontal="center" vertical="center"/>
    </xf>
    <xf numFmtId="0" fontId="67" fillId="7" borderId="14" xfId="0" applyFont="1" applyFill="1" applyBorder="1" applyAlignment="1">
      <alignment horizontal="left" vertical="center"/>
    </xf>
    <xf numFmtId="3" fontId="69" fillId="0" borderId="14" xfId="0" applyNumberFormat="1" applyFont="1" applyFill="1" applyBorder="1" applyAlignment="1" applyProtection="1">
      <alignment horizontal="right" vertical="center"/>
      <protection locked="0"/>
    </xf>
    <xf numFmtId="3" fontId="69" fillId="0" borderId="48" xfId="0" applyNumberFormat="1" applyFont="1" applyFill="1" applyBorder="1" applyAlignment="1" applyProtection="1">
      <alignment horizontal="right" vertical="center"/>
      <protection locked="0"/>
    </xf>
    <xf numFmtId="3" fontId="69" fillId="0" borderId="40" xfId="0" applyNumberFormat="1" applyFont="1" applyFill="1" applyBorder="1" applyAlignment="1" applyProtection="1">
      <alignment horizontal="right" vertical="center"/>
      <protection locked="0"/>
    </xf>
    <xf numFmtId="3" fontId="69" fillId="0" borderId="58" xfId="0" applyNumberFormat="1" applyFont="1" applyFill="1" applyBorder="1" applyAlignment="1" applyProtection="1">
      <alignment horizontal="right" vertical="center"/>
      <protection locked="0"/>
    </xf>
    <xf numFmtId="0" fontId="57" fillId="7" borderId="20" xfId="0" applyFont="1" applyFill="1" applyBorder="1" applyAlignment="1">
      <alignment horizontal="center" vertical="center"/>
    </xf>
    <xf numFmtId="0" fontId="67" fillId="7" borderId="18" xfId="0" applyFont="1" applyFill="1" applyBorder="1" applyAlignment="1">
      <alignment horizontal="left" vertical="center"/>
    </xf>
    <xf numFmtId="0" fontId="8" fillId="7" borderId="14" xfId="0" applyFont="1" applyFill="1" applyBorder="1" applyAlignment="1">
      <alignment vertical="center" wrapText="1"/>
    </xf>
    <xf numFmtId="0" fontId="8" fillId="7" borderId="17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3" fontId="8" fillId="7" borderId="14" xfId="0" applyNumberFormat="1" applyFont="1" applyFill="1" applyBorder="1" applyAlignment="1">
      <alignment horizontal="right" vertical="center"/>
    </xf>
    <xf numFmtId="3" fontId="8" fillId="7" borderId="17" xfId="0" applyNumberFormat="1" applyFont="1" applyFill="1" applyBorder="1" applyAlignment="1">
      <alignment horizontal="right" vertical="center"/>
    </xf>
    <xf numFmtId="0" fontId="8" fillId="7" borderId="14" xfId="0" quotePrefix="1" applyFont="1" applyFill="1" applyBorder="1" applyAlignment="1">
      <alignment horizontal="left" vertical="center" wrapText="1"/>
    </xf>
    <xf numFmtId="0" fontId="8" fillId="7" borderId="20" xfId="0" applyFont="1" applyFill="1" applyBorder="1" applyAlignment="1">
      <alignment vertical="center"/>
    </xf>
    <xf numFmtId="0" fontId="8" fillId="7" borderId="18" xfId="0" applyFont="1" applyFill="1" applyBorder="1" applyAlignment="1">
      <alignment horizontal="left" vertical="center" wrapText="1"/>
    </xf>
    <xf numFmtId="3" fontId="8" fillId="7" borderId="18" xfId="0" applyNumberFormat="1" applyFont="1" applyFill="1" applyBorder="1" applyAlignment="1">
      <alignment horizontal="right" vertical="center"/>
    </xf>
    <xf numFmtId="3" fontId="8" fillId="7" borderId="19" xfId="0" applyNumberFormat="1" applyFont="1" applyFill="1" applyBorder="1" applyAlignment="1">
      <alignment horizontal="right" vertical="center"/>
    </xf>
    <xf numFmtId="3" fontId="36" fillId="6" borderId="14" xfId="0" applyNumberFormat="1" applyFont="1" applyFill="1" applyBorder="1" applyAlignment="1" applyProtection="1">
      <alignment horizontal="right" vertical="center"/>
      <protection locked="0"/>
    </xf>
    <xf numFmtId="0" fontId="36" fillId="6" borderId="14" xfId="8" applyFont="1" applyFill="1" applyBorder="1" applyAlignment="1">
      <alignment horizontal="center" vertical="center" wrapText="1"/>
    </xf>
    <xf numFmtId="0" fontId="36" fillId="6" borderId="17" xfId="8" applyFont="1" applyFill="1" applyBorder="1" applyAlignment="1">
      <alignment horizontal="center" vertical="center" wrapText="1"/>
    </xf>
    <xf numFmtId="0" fontId="36" fillId="6" borderId="13" xfId="8" applyFont="1" applyFill="1" applyBorder="1" applyAlignment="1">
      <alignment horizontal="center" vertical="center"/>
    </xf>
    <xf numFmtId="0" fontId="36" fillId="6" borderId="14" xfId="8" applyFont="1" applyFill="1" applyBorder="1" applyAlignment="1">
      <alignment horizontal="center" vertical="center"/>
    </xf>
    <xf numFmtId="0" fontId="35" fillId="6" borderId="13" xfId="8" applyFont="1" applyFill="1" applyBorder="1" applyAlignment="1">
      <alignment horizontal="center" vertical="center"/>
    </xf>
    <xf numFmtId="0" fontId="36" fillId="6" borderId="14" xfId="8" applyFont="1" applyFill="1" applyBorder="1" applyAlignment="1">
      <alignment vertical="center" wrapText="1"/>
    </xf>
    <xf numFmtId="3" fontId="36" fillId="6" borderId="14" xfId="8" applyNumberFormat="1" applyFont="1" applyFill="1" applyBorder="1" applyAlignment="1">
      <alignment horizontal="center" vertical="center"/>
    </xf>
    <xf numFmtId="0" fontId="36" fillId="6" borderId="14" xfId="8" applyFont="1" applyFill="1" applyBorder="1" applyAlignment="1">
      <alignment horizontal="justify" vertical="center" wrapText="1"/>
    </xf>
    <xf numFmtId="164" fontId="36" fillId="6" borderId="14" xfId="8" applyNumberFormat="1" applyFont="1" applyFill="1" applyBorder="1" applyAlignment="1">
      <alignment horizontal="center" vertical="center"/>
    </xf>
    <xf numFmtId="3" fontId="36" fillId="6" borderId="14" xfId="8" applyNumberFormat="1" applyFont="1" applyFill="1" applyBorder="1" applyAlignment="1">
      <alignment vertical="center"/>
    </xf>
    <xf numFmtId="10" fontId="36" fillId="6" borderId="14" xfId="8" applyNumberFormat="1" applyFont="1" applyFill="1" applyBorder="1" applyAlignment="1">
      <alignment horizontal="center" vertical="center"/>
    </xf>
    <xf numFmtId="10" fontId="36" fillId="6" borderId="17" xfId="8" applyNumberFormat="1" applyFont="1" applyFill="1" applyBorder="1" applyAlignment="1">
      <alignment horizontal="center" vertical="center"/>
    </xf>
    <xf numFmtId="10" fontId="36" fillId="6" borderId="14" xfId="10" applyNumberFormat="1" applyFont="1" applyFill="1" applyBorder="1" applyAlignment="1" applyProtection="1">
      <alignment horizontal="center" vertical="center"/>
    </xf>
    <xf numFmtId="0" fontId="36" fillId="6" borderId="14" xfId="8" applyFont="1" applyFill="1" applyBorder="1" applyAlignment="1">
      <alignment horizontal="left" vertical="center" wrapText="1"/>
    </xf>
    <xf numFmtId="166" fontId="36" fillId="6" borderId="14" xfId="8" applyNumberFormat="1" applyFont="1" applyFill="1" applyBorder="1" applyAlignment="1">
      <alignment horizontal="center" vertical="center"/>
    </xf>
    <xf numFmtId="0" fontId="35" fillId="6" borderId="20" xfId="8" applyFont="1" applyFill="1" applyBorder="1" applyAlignment="1">
      <alignment horizontal="center" vertical="center"/>
    </xf>
    <xf numFmtId="0" fontId="36" fillId="6" borderId="18" xfId="8" applyFont="1" applyFill="1" applyBorder="1" applyAlignment="1">
      <alignment horizontal="left" vertical="center" wrapText="1"/>
    </xf>
    <xf numFmtId="0" fontId="36" fillId="6" borderId="18" xfId="8" applyFont="1" applyFill="1" applyBorder="1" applyAlignment="1">
      <alignment horizontal="center" vertical="center"/>
    </xf>
    <xf numFmtId="3" fontId="35" fillId="6" borderId="18" xfId="8" applyNumberFormat="1" applyFont="1" applyFill="1" applyBorder="1" applyAlignment="1">
      <alignment vertical="center"/>
    </xf>
    <xf numFmtId="3" fontId="62" fillId="0" borderId="42" xfId="0" applyNumberFormat="1" applyFont="1" applyFill="1" applyBorder="1" applyAlignment="1">
      <alignment horizontal="left" vertical="top" wrapText="1"/>
    </xf>
    <xf numFmtId="0" fontId="60" fillId="0" borderId="42" xfId="12" applyFont="1" applyBorder="1" applyAlignment="1">
      <alignment horizontal="left" vertical="top"/>
    </xf>
    <xf numFmtId="0" fontId="60" fillId="0" borderId="38" xfId="12" applyFont="1" applyBorder="1" applyAlignment="1">
      <alignment horizontal="left" vertical="top"/>
    </xf>
    <xf numFmtId="0" fontId="60" fillId="0" borderId="43" xfId="12" applyFont="1" applyBorder="1" applyAlignment="1">
      <alignment horizontal="left" vertical="top"/>
    </xf>
    <xf numFmtId="0" fontId="17" fillId="2" borderId="23" xfId="0" applyFont="1" applyBorder="1" applyAlignment="1">
      <alignment horizontal="left" vertical="center" wrapText="1"/>
    </xf>
    <xf numFmtId="0" fontId="17" fillId="2" borderId="24" xfId="0" applyFont="1" applyBorder="1" applyAlignment="1">
      <alignment horizontal="left" vertical="center" wrapText="1"/>
    </xf>
    <xf numFmtId="0" fontId="17" fillId="2" borderId="28" xfId="0" applyFont="1" applyBorder="1" applyAlignment="1">
      <alignment horizontal="left" vertical="center" wrapText="1"/>
    </xf>
    <xf numFmtId="0" fontId="57" fillId="7" borderId="29" xfId="0" applyFont="1" applyFill="1" applyBorder="1" applyAlignment="1">
      <alignment horizontal="center" vertical="center" wrapText="1"/>
    </xf>
    <xf numFmtId="0" fontId="57" fillId="7" borderId="61" xfId="0" applyFont="1" applyFill="1" applyBorder="1" applyAlignment="1">
      <alignment horizontal="center" vertical="center" wrapText="1"/>
    </xf>
    <xf numFmtId="0" fontId="57" fillId="7" borderId="30" xfId="0" applyFont="1" applyFill="1" applyBorder="1" applyAlignment="1">
      <alignment horizontal="center" vertical="center" wrapText="1"/>
    </xf>
    <xf numFmtId="0" fontId="57" fillId="7" borderId="62" xfId="0" applyFont="1" applyFill="1" applyBorder="1" applyAlignment="1">
      <alignment horizontal="center" vertical="center" wrapText="1"/>
    </xf>
    <xf numFmtId="0" fontId="56" fillId="2" borderId="44" xfId="0" applyFont="1" applyBorder="1" applyAlignment="1">
      <alignment horizontal="center" vertical="center" wrapText="1"/>
    </xf>
    <xf numFmtId="0" fontId="56" fillId="2" borderId="45" xfId="0" applyFont="1" applyBorder="1" applyAlignment="1">
      <alignment horizontal="center" vertical="center" wrapText="1"/>
    </xf>
    <xf numFmtId="0" fontId="56" fillId="2" borderId="46" xfId="0" applyFont="1" applyBorder="1" applyAlignment="1">
      <alignment horizontal="center" vertical="center" wrapText="1"/>
    </xf>
    <xf numFmtId="0" fontId="58" fillId="2" borderId="23" xfId="0" applyFont="1" applyBorder="1" applyAlignment="1">
      <alignment horizontal="center" vertical="center" wrapText="1"/>
    </xf>
    <xf numFmtId="0" fontId="58" fillId="2" borderId="24" xfId="0" applyFont="1" applyBorder="1" applyAlignment="1">
      <alignment horizontal="center" vertical="center" wrapText="1"/>
    </xf>
    <xf numFmtId="0" fontId="58" fillId="2" borderId="28" xfId="0" applyFont="1" applyBorder="1" applyAlignment="1">
      <alignment horizontal="center" vertical="center" wrapText="1"/>
    </xf>
    <xf numFmtId="0" fontId="59" fillId="0" borderId="53" xfId="12" applyFont="1" applyBorder="1" applyAlignment="1">
      <alignment horizontal="left" vertical="top"/>
    </xf>
    <xf numFmtId="49" fontId="60" fillId="0" borderId="39" xfId="12" applyNumberFormat="1" applyFont="1" applyBorder="1" applyAlignment="1">
      <alignment vertical="center"/>
    </xf>
    <xf numFmtId="49" fontId="60" fillId="0" borderId="41" xfId="12" applyNumberFormat="1" applyFont="1" applyBorder="1" applyAlignment="1">
      <alignment vertical="center"/>
    </xf>
    <xf numFmtId="0" fontId="60" fillId="0" borderId="39" xfId="12" applyFont="1" applyBorder="1" applyAlignment="1">
      <alignment horizontal="center" vertical="center" wrapText="1"/>
    </xf>
    <xf numFmtId="0" fontId="60" fillId="0" borderId="41" xfId="12" applyFont="1" applyBorder="1" applyAlignment="1">
      <alignment horizontal="center" vertical="center" wrapText="1"/>
    </xf>
    <xf numFmtId="4" fontId="60" fillId="0" borderId="42" xfId="12" applyNumberFormat="1" applyFont="1" applyBorder="1" applyAlignment="1">
      <alignment horizontal="center" vertical="center"/>
    </xf>
    <xf numFmtId="4" fontId="60" fillId="0" borderId="43" xfId="12" applyNumberFormat="1" applyFont="1" applyBorder="1" applyAlignment="1">
      <alignment horizontal="center" vertical="center"/>
    </xf>
    <xf numFmtId="4" fontId="60" fillId="0" borderId="39" xfId="12" applyNumberFormat="1" applyFont="1" applyBorder="1" applyAlignment="1">
      <alignment horizontal="center" vertical="center"/>
    </xf>
    <xf numFmtId="4" fontId="60" fillId="0" borderId="41" xfId="12" applyNumberFormat="1" applyFont="1" applyBorder="1" applyAlignment="1">
      <alignment horizontal="center" vertical="center"/>
    </xf>
    <xf numFmtId="4" fontId="60" fillId="0" borderId="39" xfId="12" applyNumberFormat="1" applyFont="1" applyBorder="1" applyAlignment="1">
      <alignment horizontal="center" vertical="center" wrapText="1"/>
    </xf>
    <xf numFmtId="4" fontId="60" fillId="0" borderId="41" xfId="12" applyNumberFormat="1" applyFont="1" applyBorder="1" applyAlignment="1">
      <alignment horizontal="center" vertical="center" wrapText="1"/>
    </xf>
    <xf numFmtId="0" fontId="60" fillId="0" borderId="42" xfId="12" applyFont="1" applyBorder="1" applyAlignment="1">
      <alignment horizontal="left" vertical="top" wrapText="1"/>
    </xf>
    <xf numFmtId="0" fontId="60" fillId="0" borderId="38" xfId="12" applyFont="1" applyBorder="1" applyAlignment="1">
      <alignment horizontal="left" vertical="top" wrapText="1"/>
    </xf>
    <xf numFmtId="0" fontId="60" fillId="0" borderId="43" xfId="12" applyFont="1" applyBorder="1" applyAlignment="1">
      <alignment horizontal="left" vertical="top" wrapText="1"/>
    </xf>
    <xf numFmtId="3" fontId="60" fillId="0" borderId="42" xfId="0" applyNumberFormat="1" applyFont="1" applyFill="1" applyBorder="1" applyAlignment="1">
      <alignment horizontal="left" vertical="top"/>
    </xf>
    <xf numFmtId="3" fontId="60" fillId="0" borderId="38" xfId="0" applyNumberFormat="1" applyFont="1" applyFill="1" applyBorder="1" applyAlignment="1">
      <alignment horizontal="left" vertical="top"/>
    </xf>
    <xf numFmtId="3" fontId="60" fillId="0" borderId="42" xfId="0" applyNumberFormat="1" applyFont="1" applyFill="1" applyBorder="1" applyAlignment="1">
      <alignment horizontal="left" vertical="top" wrapText="1"/>
    </xf>
    <xf numFmtId="3" fontId="60" fillId="0" borderId="38" xfId="0" applyNumberFormat="1" applyFont="1" applyFill="1" applyBorder="1" applyAlignment="1">
      <alignment horizontal="left" vertical="top" wrapText="1"/>
    </xf>
    <xf numFmtId="3" fontId="60" fillId="0" borderId="43" xfId="0" applyNumberFormat="1" applyFont="1" applyFill="1" applyBorder="1" applyAlignment="1">
      <alignment horizontal="left" vertical="top" wrapText="1"/>
    </xf>
    <xf numFmtId="3" fontId="60" fillId="0" borderId="43" xfId="0" applyNumberFormat="1" applyFont="1" applyFill="1" applyBorder="1" applyAlignment="1">
      <alignment horizontal="left" vertical="top"/>
    </xf>
    <xf numFmtId="0" fontId="57" fillId="7" borderId="26" xfId="0" applyFont="1" applyFill="1" applyBorder="1" applyAlignment="1">
      <alignment horizontal="center" vertical="center" wrapText="1"/>
    </xf>
    <xf numFmtId="0" fontId="57" fillId="7" borderId="27" xfId="0" applyFont="1" applyFill="1" applyBorder="1" applyAlignment="1">
      <alignment horizontal="center" vertical="center" wrapText="1"/>
    </xf>
    <xf numFmtId="0" fontId="57" fillId="7" borderId="14" xfId="0" applyFont="1" applyFill="1" applyBorder="1" applyAlignment="1">
      <alignment horizontal="center" vertical="center" wrapText="1"/>
    </xf>
    <xf numFmtId="0" fontId="57" fillId="7" borderId="17" xfId="0" applyFont="1" applyFill="1" applyBorder="1" applyAlignment="1">
      <alignment horizontal="center" vertical="center" wrapText="1"/>
    </xf>
    <xf numFmtId="4" fontId="60" fillId="0" borderId="42" xfId="0" applyNumberFormat="1" applyFont="1" applyFill="1" applyBorder="1" applyAlignment="1">
      <alignment horizontal="center" vertical="center" wrapText="1"/>
    </xf>
    <xf numFmtId="4" fontId="60" fillId="0" borderId="43" xfId="0" applyNumberFormat="1" applyFont="1" applyFill="1" applyBorder="1" applyAlignment="1">
      <alignment horizontal="center" vertical="center" wrapText="1"/>
    </xf>
    <xf numFmtId="0" fontId="59" fillId="0" borderId="0" xfId="12" applyFont="1" applyAlignment="1">
      <alignment horizontal="left" vertical="top"/>
    </xf>
    <xf numFmtId="0" fontId="54" fillId="0" borderId="1" xfId="0" applyFont="1" applyFill="1" applyAlignment="1">
      <alignment horizontal="left" vertical="top" wrapText="1"/>
    </xf>
    <xf numFmtId="0" fontId="54" fillId="0" borderId="1" xfId="0" applyFont="1" applyFill="1" applyAlignment="1">
      <alignment horizontal="left" vertical="top"/>
    </xf>
    <xf numFmtId="4" fontId="60" fillId="0" borderId="39" xfId="0" applyNumberFormat="1" applyFont="1" applyFill="1" applyBorder="1" applyAlignment="1">
      <alignment horizontal="left" vertical="center" wrapText="1"/>
    </xf>
    <xf numFmtId="4" fontId="60" fillId="0" borderId="41" xfId="0" applyNumberFormat="1" applyFont="1" applyFill="1" applyBorder="1" applyAlignment="1">
      <alignment horizontal="left" vertical="center" wrapText="1"/>
    </xf>
    <xf numFmtId="4" fontId="60" fillId="0" borderId="39" xfId="0" applyNumberFormat="1" applyFont="1" applyFill="1" applyBorder="1" applyAlignment="1">
      <alignment horizontal="center" vertical="center" wrapText="1"/>
    </xf>
    <xf numFmtId="4" fontId="60" fillId="0" borderId="41" xfId="0" applyNumberFormat="1" applyFont="1" applyFill="1" applyBorder="1" applyAlignment="1">
      <alignment horizontal="center" vertical="center" wrapText="1"/>
    </xf>
    <xf numFmtId="0" fontId="17" fillId="2" borderId="23" xfId="0" applyFont="1" applyBorder="1" applyAlignment="1">
      <alignment horizontal="center" vertical="center" wrapText="1"/>
    </xf>
    <xf numFmtId="0" fontId="17" fillId="2" borderId="24" xfId="0" applyFont="1" applyBorder="1" applyAlignment="1">
      <alignment horizontal="center" vertical="center" wrapText="1"/>
    </xf>
    <xf numFmtId="0" fontId="17" fillId="2" borderId="28" xfId="0" applyFont="1" applyBorder="1" applyAlignment="1">
      <alignment horizontal="center" vertical="center" wrapText="1"/>
    </xf>
    <xf numFmtId="0" fontId="34" fillId="2" borderId="25" xfId="0" applyFont="1" applyBorder="1" applyAlignment="1">
      <alignment horizontal="center" vertical="center" wrapText="1"/>
    </xf>
    <xf numFmtId="0" fontId="34" fillId="2" borderId="26" xfId="0" applyFont="1" applyBorder="1" applyAlignment="1">
      <alignment horizontal="center" vertical="center" wrapText="1"/>
    </xf>
    <xf numFmtId="0" fontId="17" fillId="2" borderId="13" xfId="0" applyFont="1" applyBorder="1" applyAlignment="1">
      <alignment horizontal="left" vertical="center" wrapText="1"/>
    </xf>
    <xf numFmtId="0" fontId="17" fillId="2" borderId="14" xfId="0" applyFont="1" applyBorder="1" applyAlignment="1">
      <alignment horizontal="left" vertical="center" wrapText="1"/>
    </xf>
    <xf numFmtId="0" fontId="17" fillId="2" borderId="48" xfId="0" applyFont="1" applyBorder="1" applyAlignment="1">
      <alignment horizontal="left" vertical="center" wrapText="1"/>
    </xf>
    <xf numFmtId="0" fontId="69" fillId="6" borderId="14" xfId="0" applyFont="1" applyFill="1" applyBorder="1" applyAlignment="1">
      <alignment horizontal="center" vertical="center"/>
    </xf>
    <xf numFmtId="0" fontId="69" fillId="6" borderId="14" xfId="0" quotePrefix="1" applyFont="1" applyFill="1" applyBorder="1" applyAlignment="1">
      <alignment horizontal="center" vertical="center" wrapText="1"/>
    </xf>
    <xf numFmtId="0" fontId="69" fillId="6" borderId="14" xfId="0" applyFont="1" applyFill="1" applyBorder="1" applyAlignment="1">
      <alignment horizontal="center" vertical="center" wrapText="1"/>
    </xf>
    <xf numFmtId="0" fontId="67" fillId="7" borderId="23" xfId="0" quotePrefix="1" applyFont="1" applyFill="1" applyBorder="1" applyAlignment="1">
      <alignment horizontal="center" vertical="center"/>
    </xf>
    <xf numFmtId="0" fontId="67" fillId="7" borderId="24" xfId="0" quotePrefix="1" applyFont="1" applyFill="1" applyBorder="1" applyAlignment="1">
      <alignment horizontal="center" vertical="center"/>
    </xf>
    <xf numFmtId="0" fontId="33" fillId="2" borderId="23" xfId="0" applyFont="1" applyBorder="1" applyAlignment="1">
      <alignment horizontal="center" vertical="center" wrapText="1"/>
    </xf>
    <xf numFmtId="0" fontId="33" fillId="2" borderId="24" xfId="0" applyFont="1" applyBorder="1" applyAlignment="1">
      <alignment horizontal="center" vertical="center" wrapText="1"/>
    </xf>
    <xf numFmtId="0" fontId="33" fillId="2" borderId="28" xfId="0" applyFont="1" applyBorder="1" applyAlignment="1">
      <alignment horizontal="center" vertical="center" wrapText="1"/>
    </xf>
    <xf numFmtId="0" fontId="37" fillId="7" borderId="50" xfId="0" applyFont="1" applyFill="1" applyBorder="1" applyAlignment="1">
      <alignment horizontal="center" vertical="center" wrapText="1"/>
    </xf>
    <xf numFmtId="0" fontId="37" fillId="7" borderId="0" xfId="0" applyFont="1" applyFill="1" applyBorder="1" applyAlignment="1">
      <alignment horizontal="center" vertical="center" wrapText="1"/>
    </xf>
    <xf numFmtId="0" fontId="37" fillId="7" borderId="51" xfId="0" applyFont="1" applyFill="1" applyBorder="1" applyAlignment="1">
      <alignment horizontal="center" vertical="center" wrapText="1"/>
    </xf>
    <xf numFmtId="0" fontId="68" fillId="6" borderId="14" xfId="0" quotePrefix="1" applyFont="1" applyFill="1" applyBorder="1" applyAlignment="1">
      <alignment horizontal="center" vertical="center" wrapText="1"/>
    </xf>
    <xf numFmtId="0" fontId="68" fillId="6" borderId="14" xfId="0" applyFont="1" applyFill="1" applyBorder="1" applyAlignment="1">
      <alignment horizontal="center" vertical="center" wrapText="1"/>
    </xf>
    <xf numFmtId="0" fontId="68" fillId="6" borderId="55" xfId="0" quotePrefix="1" applyFont="1" applyFill="1" applyBorder="1" applyAlignment="1">
      <alignment horizontal="center" vertical="center" wrapText="1"/>
    </xf>
    <xf numFmtId="0" fontId="68" fillId="6" borderId="56" xfId="0" quotePrefix="1" applyFont="1" applyFill="1" applyBorder="1" applyAlignment="1">
      <alignment horizontal="center" vertical="center" wrapText="1"/>
    </xf>
    <xf numFmtId="3" fontId="67" fillId="7" borderId="20" xfId="0" applyNumberFormat="1" applyFont="1" applyFill="1" applyBorder="1" applyAlignment="1">
      <alignment horizontal="center" vertical="center" wrapText="1"/>
    </xf>
    <xf numFmtId="3" fontId="67" fillId="7" borderId="18" xfId="0" applyNumberFormat="1" applyFont="1" applyFill="1" applyBorder="1" applyAlignment="1">
      <alignment horizontal="center" vertical="center" wrapText="1"/>
    </xf>
    <xf numFmtId="3" fontId="67" fillId="7" borderId="13" xfId="0" applyNumberFormat="1" applyFont="1" applyFill="1" applyBorder="1" applyAlignment="1">
      <alignment horizontal="left" vertical="center"/>
    </xf>
    <xf numFmtId="3" fontId="67" fillId="7" borderId="14" xfId="0" applyNumberFormat="1" applyFont="1" applyFill="1" applyBorder="1" applyAlignment="1">
      <alignment horizontal="left" vertical="center"/>
    </xf>
    <xf numFmtId="3" fontId="67" fillId="7" borderId="13" xfId="0" applyNumberFormat="1" applyFont="1" applyFill="1" applyBorder="1" applyAlignment="1">
      <alignment horizontal="center" vertical="center"/>
    </xf>
    <xf numFmtId="3" fontId="67" fillId="7" borderId="14" xfId="0" applyNumberFormat="1" applyFont="1" applyFill="1" applyBorder="1" applyAlignment="1">
      <alignment horizontal="center" vertical="center"/>
    </xf>
    <xf numFmtId="0" fontId="68" fillId="6" borderId="17" xfId="0" quotePrefix="1" applyFont="1" applyFill="1" applyBorder="1" applyAlignment="1">
      <alignment horizontal="center" vertical="center" wrapText="1"/>
    </xf>
    <xf numFmtId="0" fontId="68" fillId="6" borderId="17" xfId="0" applyFont="1" applyFill="1" applyBorder="1" applyAlignment="1">
      <alignment horizontal="center" vertical="center" wrapText="1"/>
    </xf>
    <xf numFmtId="0" fontId="67" fillId="7" borderId="52" xfId="0" quotePrefix="1" applyFont="1" applyFill="1" applyBorder="1" applyAlignment="1">
      <alignment horizontal="center" vertical="center"/>
    </xf>
    <xf numFmtId="0" fontId="67" fillId="7" borderId="53" xfId="0" quotePrefix="1" applyFont="1" applyFill="1" applyBorder="1" applyAlignment="1">
      <alignment horizontal="center" vertical="center"/>
    </xf>
    <xf numFmtId="0" fontId="67" fillId="7" borderId="54" xfId="0" quotePrefix="1" applyFont="1" applyFill="1" applyBorder="1" applyAlignment="1">
      <alignment horizontal="center" vertical="center"/>
    </xf>
    <xf numFmtId="0" fontId="67" fillId="7" borderId="23" xfId="0" quotePrefix="1" applyFont="1" applyFill="1" applyBorder="1" applyAlignment="1">
      <alignment horizontal="center" vertical="center" wrapText="1"/>
    </xf>
    <xf numFmtId="0" fontId="67" fillId="7" borderId="24" xfId="0" quotePrefix="1" applyFont="1" applyFill="1" applyBorder="1" applyAlignment="1">
      <alignment horizontal="center" vertical="center" wrapText="1"/>
    </xf>
    <xf numFmtId="0" fontId="40" fillId="6" borderId="55" xfId="0" quotePrefix="1" applyFont="1" applyFill="1" applyBorder="1" applyAlignment="1">
      <alignment horizontal="center" vertical="center" wrapText="1"/>
    </xf>
    <xf numFmtId="0" fontId="40" fillId="6" borderId="56" xfId="0" quotePrefix="1" applyFont="1" applyFill="1" applyBorder="1" applyAlignment="1">
      <alignment horizontal="center" vertical="center" wrapText="1"/>
    </xf>
    <xf numFmtId="0" fontId="40" fillId="2" borderId="25" xfId="0" applyFont="1" applyBorder="1" applyAlignment="1">
      <alignment horizontal="center" vertical="center" wrapText="1"/>
    </xf>
    <xf numFmtId="0" fontId="40" fillId="2" borderId="26" xfId="0" applyFont="1" applyBorder="1" applyAlignment="1">
      <alignment horizontal="center" vertical="center" wrapText="1"/>
    </xf>
    <xf numFmtId="0" fontId="38" fillId="7" borderId="26" xfId="0" applyFont="1" applyFill="1" applyBorder="1" applyAlignment="1">
      <alignment horizontal="center" vertical="center" wrapText="1"/>
    </xf>
    <xf numFmtId="0" fontId="38" fillId="7" borderId="14" xfId="0" applyFont="1" applyFill="1" applyBorder="1" applyAlignment="1">
      <alignment horizontal="center" vertical="center" wrapText="1"/>
    </xf>
    <xf numFmtId="0" fontId="24" fillId="2" borderId="13" xfId="0" applyFont="1" applyBorder="1" applyAlignment="1">
      <alignment horizontal="left" vertical="center" wrapText="1"/>
    </xf>
    <xf numFmtId="0" fontId="24" fillId="2" borderId="14" xfId="0" applyFont="1" applyBorder="1" applyAlignment="1">
      <alignment horizontal="left" vertical="center" wrapText="1"/>
    </xf>
    <xf numFmtId="0" fontId="44" fillId="2" borderId="23" xfId="0" applyFont="1" applyBorder="1" applyAlignment="1">
      <alignment horizontal="center" vertical="center" wrapText="1"/>
    </xf>
    <xf numFmtId="0" fontId="44" fillId="2" borderId="24" xfId="0" applyFont="1" applyBorder="1" applyAlignment="1">
      <alignment horizontal="center" vertical="center" wrapText="1"/>
    </xf>
    <xf numFmtId="0" fontId="44" fillId="2" borderId="28" xfId="0" applyFont="1" applyBorder="1" applyAlignment="1">
      <alignment horizontal="center" vertical="center" wrapText="1"/>
    </xf>
    <xf numFmtId="0" fontId="14" fillId="7" borderId="13" xfId="0" quotePrefix="1" applyFont="1" applyFill="1" applyBorder="1" applyAlignment="1">
      <alignment horizontal="center" vertical="center"/>
    </xf>
    <xf numFmtId="0" fontId="14" fillId="7" borderId="14" xfId="0" quotePrefix="1" applyFont="1" applyFill="1" applyBorder="1" applyAlignment="1">
      <alignment horizontal="center" vertical="center"/>
    </xf>
    <xf numFmtId="0" fontId="14" fillId="7" borderId="55" xfId="0" quotePrefix="1" applyFont="1" applyFill="1" applyBorder="1" applyAlignment="1">
      <alignment horizontal="center" vertical="center"/>
    </xf>
    <xf numFmtId="0" fontId="40" fillId="6" borderId="48" xfId="0" quotePrefix="1" applyFont="1" applyFill="1" applyBorder="1" applyAlignment="1">
      <alignment horizontal="center" vertical="center" wrapText="1"/>
    </xf>
    <xf numFmtId="0" fontId="40" fillId="6" borderId="48" xfId="0" applyFont="1" applyFill="1" applyBorder="1" applyAlignment="1">
      <alignment horizontal="center" vertical="center" wrapText="1"/>
    </xf>
    <xf numFmtId="0" fontId="40" fillId="6" borderId="14" xfId="0" applyFont="1" applyFill="1" applyBorder="1" applyAlignment="1">
      <alignment horizontal="center" vertical="center"/>
    </xf>
    <xf numFmtId="0" fontId="40" fillId="6" borderId="14" xfId="0" quotePrefix="1" applyFont="1" applyFill="1" applyBorder="1" applyAlignment="1">
      <alignment horizontal="center" vertical="center" wrapText="1"/>
    </xf>
    <xf numFmtId="0" fontId="40" fillId="6" borderId="14" xfId="0" applyFont="1" applyFill="1" applyBorder="1" applyAlignment="1">
      <alignment horizontal="center" vertical="center" wrapText="1"/>
    </xf>
    <xf numFmtId="0" fontId="40" fillId="6" borderId="40" xfId="0" quotePrefix="1" applyFont="1" applyFill="1" applyBorder="1" applyAlignment="1">
      <alignment horizontal="center" vertical="center" wrapText="1"/>
    </xf>
    <xf numFmtId="0" fontId="40" fillId="6" borderId="40" xfId="0" applyFont="1" applyFill="1" applyBorder="1" applyAlignment="1">
      <alignment horizontal="center" vertical="center" wrapText="1"/>
    </xf>
    <xf numFmtId="0" fontId="40" fillId="6" borderId="28" xfId="0" quotePrefix="1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69" fillId="6" borderId="55" xfId="0" quotePrefix="1" applyFont="1" applyFill="1" applyBorder="1" applyAlignment="1">
      <alignment horizontal="center" vertical="center" wrapText="1"/>
    </xf>
    <xf numFmtId="0" fontId="69" fillId="6" borderId="56" xfId="0" quotePrefix="1" applyFont="1" applyFill="1" applyBorder="1" applyAlignment="1">
      <alignment horizontal="center" vertical="center" wrapText="1"/>
    </xf>
    <xf numFmtId="0" fontId="69" fillId="6" borderId="52" xfId="0" applyFont="1" applyFill="1" applyBorder="1" applyAlignment="1">
      <alignment horizontal="center" vertical="center" wrapText="1"/>
    </xf>
    <xf numFmtId="0" fontId="69" fillId="6" borderId="53" xfId="0" applyFont="1" applyFill="1" applyBorder="1" applyAlignment="1">
      <alignment horizontal="center" vertical="center" wrapText="1"/>
    </xf>
    <xf numFmtId="0" fontId="69" fillId="6" borderId="0" xfId="0" applyFont="1" applyFill="1" applyBorder="1" applyAlignment="1">
      <alignment horizontal="center" vertical="center" wrapText="1"/>
    </xf>
    <xf numFmtId="0" fontId="69" fillId="6" borderId="28" xfId="0" quotePrefix="1" applyFont="1" applyFill="1" applyBorder="1" applyAlignment="1">
      <alignment horizontal="center" vertical="center" wrapText="1"/>
    </xf>
    <xf numFmtId="0" fontId="69" fillId="6" borderId="28" xfId="0" applyFont="1" applyFill="1" applyBorder="1" applyAlignment="1">
      <alignment horizontal="center" vertical="center" wrapText="1"/>
    </xf>
    <xf numFmtId="0" fontId="45" fillId="2" borderId="23" xfId="0" applyFont="1" applyBorder="1" applyAlignment="1">
      <alignment horizontal="center" vertical="center" wrapText="1"/>
    </xf>
    <xf numFmtId="0" fontId="45" fillId="2" borderId="24" xfId="0" applyFont="1" applyBorder="1" applyAlignment="1">
      <alignment horizontal="center" vertical="center" wrapText="1"/>
    </xf>
    <xf numFmtId="0" fontId="45" fillId="2" borderId="28" xfId="0" applyFont="1" applyBorder="1" applyAlignment="1">
      <alignment horizontal="center" vertical="center" wrapText="1"/>
    </xf>
    <xf numFmtId="0" fontId="37" fillId="7" borderId="29" xfId="0" applyFont="1" applyFill="1" applyBorder="1" applyAlignment="1">
      <alignment horizontal="center" vertical="center" wrapText="1"/>
    </xf>
    <xf numFmtId="0" fontId="37" fillId="7" borderId="49" xfId="0" applyFont="1" applyFill="1" applyBorder="1" applyAlignment="1">
      <alignment horizontal="center" vertical="center" wrapText="1"/>
    </xf>
    <xf numFmtId="0" fontId="37" fillId="7" borderId="30" xfId="0" applyFont="1" applyFill="1" applyBorder="1" applyAlignment="1">
      <alignment horizontal="center" vertical="center" wrapText="1"/>
    </xf>
    <xf numFmtId="0" fontId="37" fillId="7" borderId="32" xfId="0" applyFont="1" applyFill="1" applyBorder="1" applyAlignment="1">
      <alignment horizontal="center" vertical="center" wrapText="1"/>
    </xf>
    <xf numFmtId="0" fontId="42" fillId="2" borderId="31" xfId="0" applyFont="1" applyBorder="1" applyAlignment="1">
      <alignment horizontal="center" vertical="center" wrapText="1"/>
    </xf>
    <xf numFmtId="0" fontId="42" fillId="2" borderId="32" xfId="0" applyFont="1" applyBorder="1" applyAlignment="1">
      <alignment horizontal="center" vertical="center" wrapText="1"/>
    </xf>
    <xf numFmtId="0" fontId="42" fillId="2" borderId="33" xfId="0" applyFont="1" applyBorder="1" applyAlignment="1">
      <alignment horizontal="center" vertical="center" wrapText="1"/>
    </xf>
    <xf numFmtId="0" fontId="9" fillId="0" borderId="13" xfId="0" applyFont="1" applyFill="1" applyBorder="1">
      <alignment horizontal="center"/>
    </xf>
    <xf numFmtId="0" fontId="9" fillId="0" borderId="14" xfId="0" applyFont="1" applyFill="1" applyBorder="1">
      <alignment horizontal="center"/>
    </xf>
    <xf numFmtId="0" fontId="9" fillId="0" borderId="48" xfId="0" applyFont="1" applyFill="1" applyBorder="1">
      <alignment horizontal="center"/>
    </xf>
    <xf numFmtId="0" fontId="69" fillId="6" borderId="48" xfId="0" quotePrefix="1" applyFont="1" applyFill="1" applyBorder="1" applyAlignment="1">
      <alignment horizontal="center" vertical="center" wrapText="1"/>
    </xf>
    <xf numFmtId="0" fontId="69" fillId="6" borderId="48" xfId="0" applyFont="1" applyFill="1" applyBorder="1" applyAlignment="1">
      <alignment horizontal="center" vertical="center" wrapText="1"/>
    </xf>
    <xf numFmtId="0" fontId="67" fillId="7" borderId="13" xfId="0" quotePrefix="1" applyFont="1" applyFill="1" applyBorder="1">
      <alignment horizontal="center"/>
    </xf>
    <xf numFmtId="0" fontId="67" fillId="7" borderId="14" xfId="0" quotePrefix="1" applyFont="1" applyFill="1" applyBorder="1">
      <alignment horizontal="center"/>
    </xf>
    <xf numFmtId="0" fontId="67" fillId="7" borderId="57" xfId="0" quotePrefix="1" applyFont="1" applyFill="1" applyBorder="1">
      <alignment horizontal="center"/>
    </xf>
    <xf numFmtId="0" fontId="69" fillId="6" borderId="14" xfId="0" applyFont="1" applyFill="1" applyBorder="1">
      <alignment horizontal="center"/>
    </xf>
    <xf numFmtId="0" fontId="69" fillId="6" borderId="40" xfId="0" quotePrefix="1" applyFont="1" applyFill="1" applyBorder="1" applyAlignment="1">
      <alignment horizontal="center" vertical="center" wrapText="1"/>
    </xf>
    <xf numFmtId="0" fontId="69" fillId="6" borderId="40" xfId="0" applyFont="1" applyFill="1" applyBorder="1" applyAlignment="1">
      <alignment horizontal="center" vertical="center" wrapText="1"/>
    </xf>
    <xf numFmtId="0" fontId="42" fillId="0" borderId="25" xfId="0" applyFont="1" applyFill="1" applyBorder="1" applyAlignment="1">
      <alignment horizontal="center" vertical="center" wrapText="1"/>
    </xf>
    <xf numFmtId="0" fontId="42" fillId="0" borderId="26" xfId="0" applyFont="1" applyFill="1" applyBorder="1" applyAlignment="1">
      <alignment horizontal="center" vertical="center" wrapText="1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4" xfId="0" applyFont="1" applyFill="1" applyBorder="1" applyAlignment="1">
      <alignment horizontal="center" vertical="center" wrapText="1"/>
    </xf>
    <xf numFmtId="0" fontId="67" fillId="7" borderId="31" xfId="0" applyFont="1" applyFill="1" applyBorder="1" applyAlignment="1">
      <alignment horizontal="center" vertical="center" wrapText="1"/>
    </xf>
    <xf numFmtId="0" fontId="67" fillId="7" borderId="32" xfId="0" applyFont="1" applyFill="1" applyBorder="1" applyAlignment="1">
      <alignment horizontal="center" vertical="center" wrapText="1"/>
    </xf>
    <xf numFmtId="0" fontId="67" fillId="7" borderId="0" xfId="0" applyFont="1" applyFill="1" applyBorder="1" applyAlignment="1">
      <alignment horizontal="center" vertical="center" wrapText="1"/>
    </xf>
    <xf numFmtId="0" fontId="67" fillId="7" borderId="59" xfId="0" applyFont="1" applyFill="1" applyBorder="1" applyAlignment="1">
      <alignment horizontal="center" vertical="center" wrapText="1"/>
    </xf>
    <xf numFmtId="0" fontId="37" fillId="7" borderId="35" xfId="0" applyFont="1" applyFill="1" applyBorder="1" applyAlignment="1">
      <alignment horizontal="center" vertical="center" wrapText="1"/>
    </xf>
    <xf numFmtId="0" fontId="28" fillId="0" borderId="6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45" fillId="0" borderId="23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28" xfId="0" applyFont="1" applyFill="1" applyBorder="1" applyAlignment="1">
      <alignment horizontal="center" vertical="center" wrapText="1"/>
    </xf>
    <xf numFmtId="0" fontId="8" fillId="7" borderId="48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left" vertical="center" wrapText="1"/>
    </xf>
    <xf numFmtId="0" fontId="8" fillId="7" borderId="58" xfId="0" applyFont="1" applyFill="1" applyBorder="1" applyAlignment="1">
      <alignment horizontal="left" vertical="center" wrapText="1"/>
    </xf>
    <xf numFmtId="0" fontId="36" fillId="6" borderId="63" xfId="0" quotePrefix="1" applyFont="1" applyFill="1" applyBorder="1" applyAlignment="1">
      <alignment horizontal="center" vertical="center" wrapText="1"/>
    </xf>
    <xf numFmtId="0" fontId="36" fillId="6" borderId="64" xfId="0" quotePrefix="1" applyFont="1" applyFill="1" applyBorder="1" applyAlignment="1">
      <alignment horizontal="center" vertical="center" wrapText="1"/>
    </xf>
    <xf numFmtId="0" fontId="8" fillId="7" borderId="48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left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58" xfId="0" applyFont="1" applyFill="1" applyBorder="1" applyAlignment="1">
      <alignment horizontal="center" vertical="center" wrapText="1"/>
    </xf>
    <xf numFmtId="0" fontId="37" fillId="7" borderId="61" xfId="0" applyFont="1" applyFill="1" applyBorder="1" applyAlignment="1">
      <alignment horizontal="center" vertical="center" wrapText="1"/>
    </xf>
    <xf numFmtId="0" fontId="37" fillId="7" borderId="62" xfId="0" applyFont="1" applyFill="1" applyBorder="1" applyAlignment="1">
      <alignment horizontal="center" vertical="center" wrapText="1"/>
    </xf>
    <xf numFmtId="0" fontId="42" fillId="0" borderId="44" xfId="0" applyFont="1" applyFill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 wrapText="1"/>
    </xf>
    <xf numFmtId="0" fontId="42" fillId="0" borderId="46" xfId="0" applyFont="1" applyFill="1" applyBorder="1" applyAlignment="1">
      <alignment horizontal="center" vertical="center" wrapText="1"/>
    </xf>
    <xf numFmtId="0" fontId="36" fillId="6" borderId="17" xfId="0" quotePrefix="1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left" vertical="center" wrapText="1"/>
    </xf>
    <xf numFmtId="0" fontId="10" fillId="7" borderId="14" xfId="0" applyFont="1" applyFill="1" applyBorder="1" applyAlignment="1">
      <alignment horizontal="left" vertical="center" wrapText="1"/>
    </xf>
    <xf numFmtId="0" fontId="10" fillId="7" borderId="17" xfId="0" applyFont="1" applyFill="1" applyBorder="1" applyAlignment="1">
      <alignment horizontal="left" vertical="center" wrapText="1"/>
    </xf>
    <xf numFmtId="0" fontId="37" fillId="7" borderId="26" xfId="0" applyFont="1" applyFill="1" applyBorder="1" applyAlignment="1">
      <alignment horizontal="center" vertical="center" wrapText="1"/>
    </xf>
    <xf numFmtId="0" fontId="37" fillId="7" borderId="27" xfId="0" applyFont="1" applyFill="1" applyBorder="1" applyAlignment="1">
      <alignment horizontal="center" vertical="center" wrapText="1"/>
    </xf>
    <xf numFmtId="0" fontId="37" fillId="7" borderId="14" xfId="0" applyFont="1" applyFill="1" applyBorder="1" applyAlignment="1">
      <alignment horizontal="center" vertical="center" wrapText="1"/>
    </xf>
    <xf numFmtId="0" fontId="37" fillId="7" borderId="17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52" fillId="0" borderId="1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center" vertical="center"/>
    </xf>
    <xf numFmtId="0" fontId="42" fillId="0" borderId="13" xfId="0" applyFont="1" applyFill="1" applyBorder="1" applyAlignment="1">
      <alignment horizontal="center" vertical="center" wrapText="1"/>
    </xf>
    <xf numFmtId="0" fontId="42" fillId="0" borderId="14" xfId="0" applyFont="1" applyFill="1" applyBorder="1" applyAlignment="1">
      <alignment horizontal="center" vertical="center" wrapText="1"/>
    </xf>
    <xf numFmtId="0" fontId="42" fillId="0" borderId="48" xfId="0" applyFont="1" applyFill="1" applyBorder="1" applyAlignment="1">
      <alignment horizontal="center" vertical="center" wrapText="1"/>
    </xf>
    <xf numFmtId="0" fontId="38" fillId="7" borderId="47" xfId="0" applyFont="1" applyFill="1" applyBorder="1" applyAlignment="1">
      <alignment horizontal="center" vertical="center" wrapText="1"/>
    </xf>
    <xf numFmtId="0" fontId="38" fillId="7" borderId="48" xfId="0" applyFont="1" applyFill="1" applyBorder="1" applyAlignment="1">
      <alignment horizontal="center" vertical="center" wrapText="1"/>
    </xf>
    <xf numFmtId="0" fontId="9" fillId="5" borderId="34" xfId="8" applyFont="1" applyFill="1" applyBorder="1">
      <alignment horizontal="center"/>
    </xf>
    <xf numFmtId="0" fontId="23" fillId="5" borderId="34" xfId="8" applyFill="1" applyBorder="1">
      <alignment horizontal="center"/>
    </xf>
    <xf numFmtId="0" fontId="10" fillId="7" borderId="26" xfId="8" applyFont="1" applyFill="1" applyBorder="1" applyAlignment="1">
      <alignment horizontal="center" vertical="center" wrapText="1"/>
    </xf>
    <xf numFmtId="0" fontId="10" fillId="7" borderId="47" xfId="8" applyFont="1" applyFill="1" applyBorder="1" applyAlignment="1">
      <alignment horizontal="center" vertical="center" wrapText="1"/>
    </xf>
    <xf numFmtId="0" fontId="29" fillId="7" borderId="14" xfId="8" applyFont="1" applyFill="1" applyBorder="1" applyAlignment="1">
      <alignment horizontal="center" vertical="center" wrapText="1"/>
    </xf>
    <xf numFmtId="0" fontId="29" fillId="7" borderId="48" xfId="8" applyFont="1" applyFill="1" applyBorder="1" applyAlignment="1">
      <alignment horizontal="center" vertical="center" wrapText="1"/>
    </xf>
    <xf numFmtId="0" fontId="35" fillId="0" borderId="13" xfId="8" applyFont="1" applyFill="1" applyBorder="1">
      <alignment horizontal="center"/>
    </xf>
    <xf numFmtId="0" fontId="35" fillId="0" borderId="14" xfId="8" applyFont="1" applyFill="1" applyBorder="1">
      <alignment horizontal="center"/>
    </xf>
    <xf numFmtId="0" fontId="35" fillId="0" borderId="48" xfId="8" applyFont="1" applyFill="1" applyBorder="1">
      <alignment horizontal="center"/>
    </xf>
    <xf numFmtId="9" fontId="8" fillId="7" borderId="14" xfId="8" applyNumberFormat="1" applyFont="1" applyFill="1" applyBorder="1" applyAlignment="1">
      <alignment horizontal="center" vertical="center"/>
    </xf>
    <xf numFmtId="9" fontId="8" fillId="7" borderId="48" xfId="8" applyNumberFormat="1" applyFont="1" applyFill="1" applyBorder="1" applyAlignment="1">
      <alignment horizontal="center" vertical="center"/>
    </xf>
    <xf numFmtId="0" fontId="36" fillId="6" borderId="14" xfId="8" applyFont="1" applyFill="1" applyBorder="1" applyAlignment="1">
      <alignment horizontal="center" vertical="center"/>
    </xf>
    <xf numFmtId="0" fontId="8" fillId="7" borderId="13" xfId="8" applyFont="1" applyFill="1" applyBorder="1">
      <alignment horizontal="center"/>
    </xf>
    <xf numFmtId="0" fontId="8" fillId="7" borderId="14" xfId="8" applyFont="1" applyFill="1" applyBorder="1">
      <alignment horizontal="center"/>
    </xf>
    <xf numFmtId="0" fontId="8" fillId="7" borderId="48" xfId="8" applyFont="1" applyFill="1" applyBorder="1">
      <alignment horizontal="center"/>
    </xf>
    <xf numFmtId="0" fontId="36" fillId="6" borderId="13" xfId="8" applyFont="1" applyFill="1" applyBorder="1">
      <alignment horizontal="center"/>
    </xf>
    <xf numFmtId="0" fontId="36" fillId="6" borderId="14" xfId="8" applyFont="1" applyFill="1" applyBorder="1">
      <alignment horizontal="center"/>
    </xf>
    <xf numFmtId="164" fontId="36" fillId="6" borderId="14" xfId="8" applyNumberFormat="1" applyFont="1" applyFill="1" applyBorder="1">
      <alignment horizontal="center"/>
    </xf>
    <xf numFmtId="164" fontId="36" fillId="6" borderId="48" xfId="8" applyNumberFormat="1" applyFont="1" applyFill="1" applyBorder="1">
      <alignment horizontal="center"/>
    </xf>
    <xf numFmtId="0" fontId="36" fillId="2" borderId="34" xfId="8" applyFont="1" applyBorder="1" applyAlignment="1">
      <alignment horizontal="left" wrapText="1"/>
    </xf>
    <xf numFmtId="0" fontId="36" fillId="2" borderId="0" xfId="8" applyFont="1" applyBorder="1" applyAlignment="1">
      <alignment horizontal="left" wrapText="1"/>
    </xf>
    <xf numFmtId="0" fontId="36" fillId="2" borderId="35" xfId="8" applyFont="1" applyBorder="1" applyAlignment="1">
      <alignment horizontal="left" wrapText="1"/>
    </xf>
    <xf numFmtId="0" fontId="35" fillId="2" borderId="9" xfId="0" applyFont="1" applyBorder="1" applyAlignment="1">
      <alignment horizontal="center" wrapText="1"/>
    </xf>
    <xf numFmtId="0" fontId="35" fillId="2" borderId="36" xfId="0" applyFont="1" applyBorder="1" applyAlignment="1">
      <alignment horizontal="center" wrapText="1"/>
    </xf>
    <xf numFmtId="0" fontId="35" fillId="2" borderId="37" xfId="0" applyFont="1" applyBorder="1" applyAlignment="1">
      <alignment horizontal="center" wrapText="1"/>
    </xf>
    <xf numFmtId="165" fontId="36" fillId="6" borderId="14" xfId="8" applyNumberFormat="1" applyFont="1" applyFill="1" applyBorder="1" applyAlignment="1">
      <alignment horizontal="center" vertical="center"/>
    </xf>
    <xf numFmtId="165" fontId="36" fillId="6" borderId="48" xfId="8" applyNumberFormat="1" applyFont="1" applyFill="1" applyBorder="1" applyAlignment="1">
      <alignment horizontal="center" vertical="center"/>
    </xf>
    <xf numFmtId="3" fontId="36" fillId="0" borderId="14" xfId="8" applyNumberFormat="1" applyFont="1" applyFill="1" applyBorder="1" applyAlignment="1" applyProtection="1">
      <alignment horizontal="center" vertical="center"/>
      <protection locked="0"/>
    </xf>
    <xf numFmtId="3" fontId="36" fillId="0" borderId="48" xfId="8" applyNumberFormat="1" applyFont="1" applyFill="1" applyBorder="1" applyAlignment="1" applyProtection="1">
      <alignment horizontal="center" vertical="center"/>
      <protection locked="0"/>
    </xf>
    <xf numFmtId="3" fontId="36" fillId="6" borderId="14" xfId="8" applyNumberFormat="1" applyFont="1" applyFill="1" applyBorder="1" applyAlignment="1">
      <alignment horizontal="center" vertical="center"/>
    </xf>
    <xf numFmtId="3" fontId="36" fillId="6" borderId="48" xfId="8" applyNumberFormat="1" applyFont="1" applyFill="1" applyBorder="1" applyAlignment="1">
      <alignment horizontal="center" vertical="center"/>
    </xf>
    <xf numFmtId="0" fontId="42" fillId="2" borderId="25" xfId="8" applyFont="1" applyBorder="1" applyAlignment="1">
      <alignment horizontal="center" vertical="center" wrapText="1"/>
    </xf>
    <xf numFmtId="0" fontId="42" fillId="2" borderId="26" xfId="8" applyFont="1" applyBorder="1" applyAlignment="1">
      <alignment horizontal="center" vertical="center" wrapText="1"/>
    </xf>
    <xf numFmtId="0" fontId="52" fillId="2" borderId="13" xfId="8" applyFont="1" applyBorder="1" applyAlignment="1">
      <alignment horizontal="center" vertical="center" wrapText="1"/>
    </xf>
    <xf numFmtId="0" fontId="52" fillId="2" borderId="14" xfId="8" applyFont="1" applyBorder="1" applyAlignment="1">
      <alignment horizontal="center" vertical="center" wrapText="1"/>
    </xf>
  </cellXfs>
  <cellStyles count="14">
    <cellStyle name="cap tabel" xfId="1"/>
    <cellStyle name="caseta" xfId="2"/>
    <cellStyle name="Category" xfId="3"/>
    <cellStyle name="Domiu" xfId="4"/>
    <cellStyle name="input" xfId="5"/>
    <cellStyle name="insert mic" xfId="6"/>
    <cellStyle name="needitabil" xfId="7"/>
    <cellStyle name="Normal" xfId="0" builtinId="0"/>
    <cellStyle name="Normal 2" xfId="12"/>
    <cellStyle name="Normal 4" xfId="13"/>
    <cellStyle name="Normal_M.3.1.-2 ver6.0" xfId="8"/>
    <cellStyle name="Normal3.1" xfId="9"/>
    <cellStyle name="Percent" xfId="10" builtinId="5"/>
    <cellStyle name="Ttilu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0</xdr:row>
      <xdr:rowOff>23283</xdr:rowOff>
    </xdr:from>
    <xdr:to>
      <xdr:col>1</xdr:col>
      <xdr:colOff>521154</xdr:colOff>
      <xdr:row>3</xdr:row>
      <xdr:rowOff>10432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23283"/>
          <a:ext cx="762454" cy="56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81642</xdr:rowOff>
    </xdr:from>
    <xdr:to>
      <xdr:col>2</xdr:col>
      <xdr:colOff>340632</xdr:colOff>
      <xdr:row>3</xdr:row>
      <xdr:rowOff>14513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81642"/>
          <a:ext cx="762454" cy="572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292923</xdr:colOff>
      <xdr:row>0</xdr:row>
      <xdr:rowOff>17811</xdr:rowOff>
    </xdr:from>
    <xdr:to>
      <xdr:col>1</xdr:col>
      <xdr:colOff>605104</xdr:colOff>
      <xdr:row>3</xdr:row>
      <xdr:rowOff>13523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923" y="17811"/>
          <a:ext cx="769381" cy="5617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342423</xdr:colOff>
      <xdr:row>0</xdr:row>
      <xdr:rowOff>35719</xdr:rowOff>
    </xdr:from>
    <xdr:to>
      <xdr:col>1</xdr:col>
      <xdr:colOff>723877</xdr:colOff>
      <xdr:row>2</xdr:row>
      <xdr:rowOff>108063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423" y="35719"/>
          <a:ext cx="777694" cy="560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329406</xdr:colOff>
      <xdr:row>0</xdr:row>
      <xdr:rowOff>0</xdr:rowOff>
    </xdr:from>
    <xdr:to>
      <xdr:col>1</xdr:col>
      <xdr:colOff>710860</xdr:colOff>
      <xdr:row>3</xdr:row>
      <xdr:rowOff>8844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406" y="0"/>
          <a:ext cx="775154" cy="5676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2</xdr:col>
      <xdr:colOff>429079</xdr:colOff>
      <xdr:row>2</xdr:row>
      <xdr:rowOff>159657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95250"/>
          <a:ext cx="762454" cy="572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43295</xdr:rowOff>
    </xdr:from>
    <xdr:to>
      <xdr:col>2</xdr:col>
      <xdr:colOff>502681</xdr:colOff>
      <xdr:row>2</xdr:row>
      <xdr:rowOff>191407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43295"/>
          <a:ext cx="762454" cy="572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2</xdr:col>
      <xdr:colOff>610054</xdr:colOff>
      <xdr:row>3</xdr:row>
      <xdr:rowOff>115207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5900"/>
          <a:ext cx="762454" cy="572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59531</xdr:rowOff>
    </xdr:from>
    <xdr:to>
      <xdr:col>2</xdr:col>
      <xdr:colOff>583861</xdr:colOff>
      <xdr:row>3</xdr:row>
      <xdr:rowOff>131876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226219"/>
          <a:ext cx="762454" cy="572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1</xdr:row>
      <xdr:rowOff>71438</xdr:rowOff>
    </xdr:from>
    <xdr:to>
      <xdr:col>2</xdr:col>
      <xdr:colOff>571955</xdr:colOff>
      <xdr:row>3</xdr:row>
      <xdr:rowOff>143783</xdr:rowOff>
    </xdr:to>
    <xdr:pic>
      <xdr:nvPicPr>
        <xdr:cNvPr id="3" name="Picture 2" descr="\\MANAGEMENT215\comun\2016\Pt_POP\Identitate_vizuala\sigle\guv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7" y="238126"/>
          <a:ext cx="762454" cy="5724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todologie07\Transfer_g\Documents%20and%20Settings\MIHAI%201.MIHAI\Local%20Settings\Temp\Temporary%20Directory%201%20for%20CFM3.1.zip\Sapard%203.4\M3.4%20-%20GS%20-%20ultima%2018.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i"/>
      <sheetName val="General"/>
      <sheetName val="Specific 3.4"/>
      <sheetName val="Deviz General"/>
      <sheetName val="Devize financiare "/>
      <sheetName val="Buget indicativ 3.4"/>
      <sheetName val="Baze de productie"/>
      <sheetName val=" Cpp"/>
      <sheetName val="CPP %"/>
      <sheetName val="Cash Flow 3.4"/>
      <sheetName val="Indicatori pr."/>
      <sheetName val="Devize lucrari"/>
      <sheetName val="Devize obiect "/>
      <sheetName val="Regiuni"/>
      <sheetName val="SIRUTA"/>
      <sheetName val="Proiectia bil,cpp,cash flow"/>
      <sheetName val="Bilant"/>
      <sheetName val="Plan afaceri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1:M103"/>
  <sheetViews>
    <sheetView tabSelected="1" view="pageBreakPreview" topLeftCell="A52" zoomScaleNormal="100" zoomScaleSheetLayoutView="100" workbookViewId="0">
      <selection activeCell="C90" sqref="C90"/>
    </sheetView>
  </sheetViews>
  <sheetFormatPr defaultColWidth="9.140625" defaultRowHeight="12" x14ac:dyDescent="0.2"/>
  <cols>
    <col min="1" max="1" width="6.7109375" style="264" customWidth="1"/>
    <col min="2" max="2" width="63.28515625" style="265" customWidth="1"/>
    <col min="3" max="3" width="10.7109375" style="266" customWidth="1"/>
    <col min="4" max="4" width="10.5703125" style="266" customWidth="1"/>
    <col min="5" max="5" width="11.28515625" style="266" customWidth="1"/>
    <col min="6" max="6" width="9" style="266" customWidth="1"/>
    <col min="7" max="7" width="10.140625" style="266" customWidth="1"/>
    <col min="8" max="8" width="8.85546875" style="266" customWidth="1"/>
    <col min="9" max="9" width="10.140625" style="266" customWidth="1"/>
    <col min="10" max="16384" width="9.140625" style="216"/>
  </cols>
  <sheetData>
    <row r="1" spans="1:9" ht="15.75" customHeight="1" x14ac:dyDescent="0.2">
      <c r="A1" s="417" t="s">
        <v>144</v>
      </c>
      <c r="B1" s="418"/>
      <c r="C1" s="418"/>
      <c r="D1" s="418"/>
      <c r="E1" s="418"/>
      <c r="F1" s="418"/>
      <c r="G1" s="419"/>
      <c r="H1" s="413" t="s">
        <v>434</v>
      </c>
      <c r="I1" s="414"/>
    </row>
    <row r="2" spans="1:9" ht="18" customHeight="1" x14ac:dyDescent="0.2">
      <c r="A2" s="420" t="s">
        <v>426</v>
      </c>
      <c r="B2" s="421"/>
      <c r="C2" s="421"/>
      <c r="D2" s="421"/>
      <c r="E2" s="421"/>
      <c r="F2" s="421"/>
      <c r="G2" s="422"/>
      <c r="H2" s="415"/>
      <c r="I2" s="416"/>
    </row>
    <row r="3" spans="1:9" x14ac:dyDescent="0.2">
      <c r="A3" s="410"/>
      <c r="B3" s="411"/>
      <c r="C3" s="411"/>
      <c r="D3" s="411"/>
      <c r="E3" s="411"/>
      <c r="F3" s="411"/>
      <c r="G3" s="411"/>
      <c r="H3" s="411"/>
      <c r="I3" s="412"/>
    </row>
    <row r="4" spans="1:9" x14ac:dyDescent="0.2">
      <c r="A4" s="423" t="s">
        <v>279</v>
      </c>
      <c r="B4" s="423"/>
      <c r="C4" s="423"/>
      <c r="D4" s="423"/>
      <c r="E4" s="423"/>
      <c r="F4" s="423"/>
      <c r="G4" s="423"/>
      <c r="H4" s="423"/>
      <c r="I4" s="423"/>
    </row>
    <row r="5" spans="1:9" x14ac:dyDescent="0.2">
      <c r="A5" s="228"/>
      <c r="B5" s="229"/>
      <c r="C5" s="230"/>
      <c r="D5" s="230"/>
      <c r="E5" s="230"/>
      <c r="F5" s="230"/>
      <c r="G5" s="230"/>
      <c r="H5" s="230"/>
      <c r="I5" s="230"/>
    </row>
    <row r="6" spans="1:9" ht="12" customHeight="1" x14ac:dyDescent="0.2">
      <c r="A6" s="424" t="s">
        <v>207</v>
      </c>
      <c r="B6" s="426" t="s">
        <v>208</v>
      </c>
      <c r="C6" s="428" t="s">
        <v>209</v>
      </c>
      <c r="D6" s="429"/>
      <c r="E6" s="430" t="s">
        <v>210</v>
      </c>
      <c r="F6" s="428" t="s">
        <v>211</v>
      </c>
      <c r="G6" s="429"/>
      <c r="H6" s="432" t="s">
        <v>212</v>
      </c>
      <c r="I6" s="430" t="s">
        <v>213</v>
      </c>
    </row>
    <row r="7" spans="1:9" x14ac:dyDescent="0.2">
      <c r="A7" s="425"/>
      <c r="B7" s="427"/>
      <c r="C7" s="231" t="s">
        <v>214</v>
      </c>
      <c r="D7" s="231" t="s">
        <v>215</v>
      </c>
      <c r="E7" s="431"/>
      <c r="F7" s="231" t="s">
        <v>214</v>
      </c>
      <c r="G7" s="231" t="s">
        <v>216</v>
      </c>
      <c r="H7" s="433"/>
      <c r="I7" s="431"/>
    </row>
    <row r="8" spans="1:9" x14ac:dyDescent="0.2">
      <c r="A8" s="232" t="s">
        <v>217</v>
      </c>
      <c r="B8" s="407" t="s">
        <v>321</v>
      </c>
      <c r="C8" s="408"/>
      <c r="D8" s="408"/>
      <c r="E8" s="408"/>
      <c r="F8" s="408"/>
      <c r="G8" s="408"/>
      <c r="H8" s="408"/>
      <c r="I8" s="409"/>
    </row>
    <row r="9" spans="1:9" x14ac:dyDescent="0.2">
      <c r="A9" s="233" t="s">
        <v>218</v>
      </c>
      <c r="B9" s="234" t="s">
        <v>284</v>
      </c>
      <c r="C9" s="235"/>
      <c r="D9" s="235"/>
      <c r="E9" s="236">
        <f>C9+D9</f>
        <v>0</v>
      </c>
      <c r="F9" s="235"/>
      <c r="G9" s="235"/>
      <c r="H9" s="236">
        <f>F9+G9</f>
        <v>0</v>
      </c>
      <c r="I9" s="236">
        <f>E9+H9</f>
        <v>0</v>
      </c>
    </row>
    <row r="10" spans="1:9" x14ac:dyDescent="0.2">
      <c r="A10" s="237" t="s">
        <v>220</v>
      </c>
      <c r="B10" s="234" t="s">
        <v>219</v>
      </c>
      <c r="C10" s="235"/>
      <c r="D10" s="235"/>
      <c r="E10" s="236">
        <f>C10+D10</f>
        <v>0</v>
      </c>
      <c r="F10" s="235"/>
      <c r="G10" s="235"/>
      <c r="H10" s="236">
        <f>F10+G10</f>
        <v>0</v>
      </c>
      <c r="I10" s="236">
        <f>E10+H10</f>
        <v>0</v>
      </c>
    </row>
    <row r="11" spans="1:9" x14ac:dyDescent="0.2">
      <c r="A11" s="237" t="s">
        <v>283</v>
      </c>
      <c r="B11" s="234" t="s">
        <v>221</v>
      </c>
      <c r="C11" s="235"/>
      <c r="D11" s="235"/>
      <c r="E11" s="236">
        <f>C11+D11</f>
        <v>0</v>
      </c>
      <c r="F11" s="235"/>
      <c r="G11" s="235"/>
      <c r="H11" s="236">
        <f>F11+G11</f>
        <v>0</v>
      </c>
      <c r="I11" s="236">
        <f>E11+H11</f>
        <v>0</v>
      </c>
    </row>
    <row r="12" spans="1:9" s="228" customFormat="1" x14ac:dyDescent="0.2">
      <c r="A12" s="237"/>
      <c r="B12" s="238" t="s">
        <v>222</v>
      </c>
      <c r="C12" s="239">
        <f>SUM(C9:C11)</f>
        <v>0</v>
      </c>
      <c r="D12" s="239">
        <f>SUM(D9:D11)</f>
        <v>0</v>
      </c>
      <c r="E12" s="239">
        <f t="shared" ref="E12:I12" si="0">SUM(E9:E11)</f>
        <v>0</v>
      </c>
      <c r="F12" s="239">
        <f t="shared" si="0"/>
        <v>0</v>
      </c>
      <c r="G12" s="239">
        <f t="shared" si="0"/>
        <v>0</v>
      </c>
      <c r="H12" s="239">
        <f t="shared" si="0"/>
        <v>0</v>
      </c>
      <c r="I12" s="239">
        <f t="shared" si="0"/>
        <v>0</v>
      </c>
    </row>
    <row r="13" spans="1:9" x14ac:dyDescent="0.2">
      <c r="A13" s="232" t="s">
        <v>223</v>
      </c>
      <c r="B13" s="407" t="s">
        <v>322</v>
      </c>
      <c r="C13" s="408"/>
      <c r="D13" s="408"/>
      <c r="E13" s="408"/>
      <c r="F13" s="408"/>
      <c r="G13" s="408"/>
      <c r="H13" s="408"/>
      <c r="I13" s="409"/>
    </row>
    <row r="14" spans="1:9" x14ac:dyDescent="0.2">
      <c r="A14" s="237" t="s">
        <v>224</v>
      </c>
      <c r="B14" s="240" t="s">
        <v>225</v>
      </c>
      <c r="C14" s="235"/>
      <c r="D14" s="235"/>
      <c r="E14" s="236">
        <f>C14+D14</f>
        <v>0</v>
      </c>
      <c r="F14" s="235"/>
      <c r="G14" s="235"/>
      <c r="H14" s="236">
        <f>F14+G14</f>
        <v>0</v>
      </c>
      <c r="I14" s="236">
        <f>E14+H14</f>
        <v>0</v>
      </c>
    </row>
    <row r="15" spans="1:9" s="228" customFormat="1" x14ac:dyDescent="0.2">
      <c r="A15" s="237"/>
      <c r="B15" s="238" t="s">
        <v>226</v>
      </c>
      <c r="C15" s="239">
        <f>SUM(C14:C14)</f>
        <v>0</v>
      </c>
      <c r="D15" s="239">
        <f t="shared" ref="D15:I15" si="1">SUM(D14:D14)</f>
        <v>0</v>
      </c>
      <c r="E15" s="239">
        <f t="shared" si="1"/>
        <v>0</v>
      </c>
      <c r="F15" s="239">
        <f t="shared" si="1"/>
        <v>0</v>
      </c>
      <c r="G15" s="239">
        <f t="shared" si="1"/>
        <v>0</v>
      </c>
      <c r="H15" s="239">
        <f t="shared" si="1"/>
        <v>0</v>
      </c>
      <c r="I15" s="239">
        <f t="shared" si="1"/>
        <v>0</v>
      </c>
    </row>
    <row r="16" spans="1:9" x14ac:dyDescent="0.2">
      <c r="A16" s="232" t="s">
        <v>227</v>
      </c>
      <c r="B16" s="407" t="s">
        <v>228</v>
      </c>
      <c r="C16" s="408"/>
      <c r="D16" s="408"/>
      <c r="E16" s="408"/>
      <c r="F16" s="408"/>
      <c r="G16" s="408"/>
      <c r="H16" s="408"/>
      <c r="I16" s="409"/>
    </row>
    <row r="17" spans="1:9" x14ac:dyDescent="0.2">
      <c r="A17" s="237" t="s">
        <v>229</v>
      </c>
      <c r="B17" s="240" t="s">
        <v>323</v>
      </c>
      <c r="C17" s="235">
        <f>SUM(C18:C20)</f>
        <v>0</v>
      </c>
      <c r="D17" s="235">
        <f>SUM(D18:D20)</f>
        <v>0</v>
      </c>
      <c r="E17" s="236">
        <f>C17+D17</f>
        <v>0</v>
      </c>
      <c r="F17" s="235">
        <f>SUM(F18:F20)</f>
        <v>0</v>
      </c>
      <c r="G17" s="235">
        <f>SUM(G18:G20)</f>
        <v>0</v>
      </c>
      <c r="H17" s="236">
        <f>F17+G17</f>
        <v>0</v>
      </c>
      <c r="I17" s="236">
        <f t="shared" ref="I17:I38" si="2">E17+H17</f>
        <v>0</v>
      </c>
    </row>
    <row r="18" spans="1:9" x14ac:dyDescent="0.2">
      <c r="A18" s="237" t="s">
        <v>337</v>
      </c>
      <c r="B18" s="240" t="s">
        <v>325</v>
      </c>
      <c r="C18" s="235"/>
      <c r="D18" s="235"/>
      <c r="E18" s="236">
        <f t="shared" ref="E18:E20" si="3">C18+D18</f>
        <v>0</v>
      </c>
      <c r="F18" s="235"/>
      <c r="G18" s="235"/>
      <c r="H18" s="236">
        <f t="shared" ref="H18:H20" si="4">F18+G18</f>
        <v>0</v>
      </c>
      <c r="I18" s="236">
        <f t="shared" si="2"/>
        <v>0</v>
      </c>
    </row>
    <row r="19" spans="1:9" x14ac:dyDescent="0.2">
      <c r="A19" s="237" t="s">
        <v>338</v>
      </c>
      <c r="B19" s="240" t="s">
        <v>326</v>
      </c>
      <c r="C19" s="235"/>
      <c r="D19" s="235"/>
      <c r="E19" s="236">
        <f t="shared" si="3"/>
        <v>0</v>
      </c>
      <c r="F19" s="235"/>
      <c r="G19" s="235"/>
      <c r="H19" s="236">
        <f t="shared" si="4"/>
        <v>0</v>
      </c>
      <c r="I19" s="236">
        <f t="shared" si="2"/>
        <v>0</v>
      </c>
    </row>
    <row r="20" spans="1:9" x14ac:dyDescent="0.2">
      <c r="A20" s="237" t="s">
        <v>339</v>
      </c>
      <c r="B20" s="240" t="s">
        <v>327</v>
      </c>
      <c r="C20" s="235"/>
      <c r="D20" s="235"/>
      <c r="E20" s="236">
        <f t="shared" si="3"/>
        <v>0</v>
      </c>
      <c r="F20" s="235"/>
      <c r="G20" s="235"/>
      <c r="H20" s="236">
        <f t="shared" si="4"/>
        <v>0</v>
      </c>
      <c r="I20" s="236">
        <f t="shared" si="2"/>
        <v>0</v>
      </c>
    </row>
    <row r="21" spans="1:9" ht="15" customHeight="1" x14ac:dyDescent="0.2">
      <c r="A21" s="237" t="s">
        <v>230</v>
      </c>
      <c r="B21" s="234" t="s">
        <v>324</v>
      </c>
      <c r="C21" s="235"/>
      <c r="D21" s="235"/>
      <c r="E21" s="236">
        <f t="shared" ref="E21:E38" si="5">C21+D21</f>
        <v>0</v>
      </c>
      <c r="F21" s="235"/>
      <c r="G21" s="235"/>
      <c r="H21" s="236">
        <f t="shared" ref="H21:H38" si="6">F21+G21</f>
        <v>0</v>
      </c>
      <c r="I21" s="236">
        <f t="shared" si="2"/>
        <v>0</v>
      </c>
    </row>
    <row r="22" spans="1:9" ht="36" x14ac:dyDescent="0.2">
      <c r="A22" s="237" t="s">
        <v>231</v>
      </c>
      <c r="B22" s="234" t="s">
        <v>328</v>
      </c>
      <c r="C22" s="235"/>
      <c r="D22" s="235"/>
      <c r="E22" s="236">
        <f t="shared" si="5"/>
        <v>0</v>
      </c>
      <c r="F22" s="235"/>
      <c r="G22" s="235"/>
      <c r="H22" s="236">
        <f t="shared" si="6"/>
        <v>0</v>
      </c>
      <c r="I22" s="236">
        <f t="shared" si="2"/>
        <v>0</v>
      </c>
    </row>
    <row r="23" spans="1:9" x14ac:dyDescent="0.2">
      <c r="A23" s="237" t="s">
        <v>232</v>
      </c>
      <c r="B23" s="234" t="s">
        <v>329</v>
      </c>
      <c r="C23" s="235"/>
      <c r="D23" s="235"/>
      <c r="E23" s="236">
        <f t="shared" ref="E23:E30" si="7">C23+D23</f>
        <v>0</v>
      </c>
      <c r="F23" s="235"/>
      <c r="G23" s="235"/>
      <c r="H23" s="236">
        <f t="shared" ref="H23:H24" si="8">F23+G23</f>
        <v>0</v>
      </c>
      <c r="I23" s="236">
        <f t="shared" ref="I23:I24" si="9">E23+H23</f>
        <v>0</v>
      </c>
    </row>
    <row r="24" spans="1:9" x14ac:dyDescent="0.2">
      <c r="A24" s="237" t="s">
        <v>234</v>
      </c>
      <c r="B24" s="234" t="s">
        <v>330</v>
      </c>
      <c r="C24" s="235">
        <f>SUM(C25:C30)</f>
        <v>0</v>
      </c>
      <c r="D24" s="235">
        <f>SUM(D25:D30)</f>
        <v>0</v>
      </c>
      <c r="E24" s="236">
        <f t="shared" si="7"/>
        <v>0</v>
      </c>
      <c r="F24" s="235">
        <f>SUM(F25:F30)</f>
        <v>0</v>
      </c>
      <c r="G24" s="235">
        <f>SUM(G25:G30)</f>
        <v>0</v>
      </c>
      <c r="H24" s="236">
        <f t="shared" si="8"/>
        <v>0</v>
      </c>
      <c r="I24" s="236">
        <f t="shared" si="9"/>
        <v>0</v>
      </c>
    </row>
    <row r="25" spans="1:9" x14ac:dyDescent="0.2">
      <c r="A25" s="237" t="s">
        <v>340</v>
      </c>
      <c r="B25" s="234" t="s">
        <v>331</v>
      </c>
      <c r="C25" s="235"/>
      <c r="D25" s="235"/>
      <c r="E25" s="236">
        <f t="shared" si="7"/>
        <v>0</v>
      </c>
      <c r="F25" s="235"/>
      <c r="G25" s="235"/>
      <c r="H25" s="236">
        <f t="shared" ref="H25:H30" si="10">F25+G25</f>
        <v>0</v>
      </c>
      <c r="I25" s="236">
        <f t="shared" ref="I25:I30" si="11">E25+H25</f>
        <v>0</v>
      </c>
    </row>
    <row r="26" spans="1:9" x14ac:dyDescent="0.2">
      <c r="A26" s="237" t="s">
        <v>341</v>
      </c>
      <c r="B26" s="234" t="s">
        <v>332</v>
      </c>
      <c r="C26" s="235"/>
      <c r="D26" s="235"/>
      <c r="E26" s="236">
        <f t="shared" si="7"/>
        <v>0</v>
      </c>
      <c r="F26" s="235"/>
      <c r="G26" s="235"/>
      <c r="H26" s="236">
        <f t="shared" si="10"/>
        <v>0</v>
      </c>
      <c r="I26" s="236">
        <f t="shared" si="11"/>
        <v>0</v>
      </c>
    </row>
    <row r="27" spans="1:9" ht="24" x14ac:dyDescent="0.2">
      <c r="A27" s="237" t="s">
        <v>342</v>
      </c>
      <c r="B27" s="234" t="s">
        <v>333</v>
      </c>
      <c r="C27" s="235"/>
      <c r="D27" s="235"/>
      <c r="E27" s="236">
        <f t="shared" si="7"/>
        <v>0</v>
      </c>
      <c r="F27" s="235"/>
      <c r="G27" s="235"/>
      <c r="H27" s="236">
        <f t="shared" si="10"/>
        <v>0</v>
      </c>
      <c r="I27" s="236">
        <f t="shared" si="11"/>
        <v>0</v>
      </c>
    </row>
    <row r="28" spans="1:9" ht="24" x14ac:dyDescent="0.2">
      <c r="A28" s="237" t="s">
        <v>343</v>
      </c>
      <c r="B28" s="234" t="s">
        <v>334</v>
      </c>
      <c r="C28" s="235"/>
      <c r="D28" s="235"/>
      <c r="E28" s="236">
        <f t="shared" si="7"/>
        <v>0</v>
      </c>
      <c r="F28" s="235"/>
      <c r="G28" s="235"/>
      <c r="H28" s="236">
        <f t="shared" si="10"/>
        <v>0</v>
      </c>
      <c r="I28" s="236">
        <f t="shared" si="11"/>
        <v>0</v>
      </c>
    </row>
    <row r="29" spans="1:9" x14ac:dyDescent="0.2">
      <c r="A29" s="237" t="s">
        <v>344</v>
      </c>
      <c r="B29" s="234" t="s">
        <v>335</v>
      </c>
      <c r="C29" s="235"/>
      <c r="D29" s="235"/>
      <c r="E29" s="236">
        <f t="shared" si="7"/>
        <v>0</v>
      </c>
      <c r="F29" s="235"/>
      <c r="G29" s="235"/>
      <c r="H29" s="236">
        <f t="shared" si="10"/>
        <v>0</v>
      </c>
      <c r="I29" s="236">
        <f t="shared" si="11"/>
        <v>0</v>
      </c>
    </row>
    <row r="30" spans="1:9" x14ac:dyDescent="0.2">
      <c r="A30" s="237" t="s">
        <v>345</v>
      </c>
      <c r="B30" s="234" t="s">
        <v>336</v>
      </c>
      <c r="C30" s="235"/>
      <c r="D30" s="235"/>
      <c r="E30" s="236">
        <f t="shared" si="7"/>
        <v>0</v>
      </c>
      <c r="F30" s="235"/>
      <c r="G30" s="235"/>
      <c r="H30" s="236">
        <f t="shared" si="10"/>
        <v>0</v>
      </c>
      <c r="I30" s="236">
        <f t="shared" si="11"/>
        <v>0</v>
      </c>
    </row>
    <row r="31" spans="1:9" x14ac:dyDescent="0.2">
      <c r="A31" s="237" t="s">
        <v>286</v>
      </c>
      <c r="B31" s="234" t="s">
        <v>285</v>
      </c>
      <c r="C31" s="235"/>
      <c r="D31" s="235"/>
      <c r="E31" s="236">
        <f t="shared" si="5"/>
        <v>0</v>
      </c>
      <c r="F31" s="235"/>
      <c r="G31" s="235"/>
      <c r="H31" s="236">
        <f t="shared" si="6"/>
        <v>0</v>
      </c>
      <c r="I31" s="236">
        <f t="shared" si="2"/>
        <v>0</v>
      </c>
    </row>
    <row r="32" spans="1:9" x14ac:dyDescent="0.2">
      <c r="A32" s="237" t="s">
        <v>346</v>
      </c>
      <c r="B32" s="234" t="s">
        <v>233</v>
      </c>
      <c r="C32" s="235">
        <f>SUM(C33:C34)</f>
        <v>0</v>
      </c>
      <c r="D32" s="235">
        <f>SUM(D33:D34)</f>
        <v>0</v>
      </c>
      <c r="E32" s="236">
        <f>C32+D32</f>
        <v>0</v>
      </c>
      <c r="F32" s="235">
        <f>SUM(F33:F34)</f>
        <v>0</v>
      </c>
      <c r="G32" s="235">
        <f>SUM(G33:G34)</f>
        <v>0</v>
      </c>
      <c r="H32" s="236">
        <f t="shared" si="6"/>
        <v>0</v>
      </c>
      <c r="I32" s="236">
        <f t="shared" si="2"/>
        <v>0</v>
      </c>
    </row>
    <row r="33" spans="1:13" x14ac:dyDescent="0.2">
      <c r="A33" s="237" t="s">
        <v>347</v>
      </c>
      <c r="B33" s="234" t="s">
        <v>349</v>
      </c>
      <c r="C33" s="235"/>
      <c r="D33" s="235"/>
      <c r="E33" s="236">
        <f t="shared" ref="E33:E34" si="12">C33+D33</f>
        <v>0</v>
      </c>
      <c r="F33" s="235"/>
      <c r="G33" s="235"/>
      <c r="H33" s="236">
        <f t="shared" ref="H33:H34" si="13">F33+G33</f>
        <v>0</v>
      </c>
      <c r="I33" s="236">
        <f t="shared" ref="I33:I34" si="14">E33+H33</f>
        <v>0</v>
      </c>
    </row>
    <row r="34" spans="1:13" x14ac:dyDescent="0.2">
      <c r="A34" s="237" t="s">
        <v>348</v>
      </c>
      <c r="B34" s="234" t="s">
        <v>350</v>
      </c>
      <c r="C34" s="235"/>
      <c r="D34" s="235"/>
      <c r="E34" s="236">
        <f t="shared" si="12"/>
        <v>0</v>
      </c>
      <c r="F34" s="235"/>
      <c r="G34" s="235"/>
      <c r="H34" s="236">
        <f t="shared" si="13"/>
        <v>0</v>
      </c>
      <c r="I34" s="236">
        <f t="shared" si="14"/>
        <v>0</v>
      </c>
    </row>
    <row r="35" spans="1:13" x14ac:dyDescent="0.2">
      <c r="A35" s="237" t="s">
        <v>351</v>
      </c>
      <c r="B35" s="234" t="s">
        <v>235</v>
      </c>
      <c r="C35" s="235">
        <f>SUM(C36:C37)</f>
        <v>0</v>
      </c>
      <c r="D35" s="235">
        <f>SUM(D36:D37)</f>
        <v>0</v>
      </c>
      <c r="E35" s="236">
        <f t="shared" ref="E35:E37" si="15">C35+D35</f>
        <v>0</v>
      </c>
      <c r="F35" s="235">
        <f>SUM(F36:F37)</f>
        <v>0</v>
      </c>
      <c r="G35" s="235">
        <f>SUM(G36:G37)</f>
        <v>0</v>
      </c>
      <c r="H35" s="236">
        <f t="shared" ref="H35" si="16">F35+G35</f>
        <v>0</v>
      </c>
      <c r="I35" s="236">
        <f t="shared" ref="I35" si="17">E35+H35</f>
        <v>0</v>
      </c>
    </row>
    <row r="36" spans="1:13" x14ac:dyDescent="0.2">
      <c r="A36" s="237" t="s">
        <v>352</v>
      </c>
      <c r="B36" s="234" t="s">
        <v>354</v>
      </c>
      <c r="C36" s="235"/>
      <c r="D36" s="235"/>
      <c r="E36" s="236">
        <f t="shared" si="15"/>
        <v>0</v>
      </c>
      <c r="F36" s="235"/>
      <c r="G36" s="235"/>
      <c r="H36" s="236">
        <f t="shared" ref="H36:H37" si="18">F36+G36</f>
        <v>0</v>
      </c>
      <c r="I36" s="236">
        <f t="shared" ref="I36:I37" si="19">E36+H36</f>
        <v>0</v>
      </c>
    </row>
    <row r="37" spans="1:13" x14ac:dyDescent="0.2">
      <c r="A37" s="237" t="s">
        <v>353</v>
      </c>
      <c r="B37" s="234" t="s">
        <v>355</v>
      </c>
      <c r="C37" s="235"/>
      <c r="D37" s="235"/>
      <c r="E37" s="236">
        <f t="shared" si="15"/>
        <v>0</v>
      </c>
      <c r="F37" s="235"/>
      <c r="G37" s="235"/>
      <c r="H37" s="236">
        <f t="shared" si="18"/>
        <v>0</v>
      </c>
      <c r="I37" s="236">
        <f t="shared" si="19"/>
        <v>0</v>
      </c>
    </row>
    <row r="38" spans="1:13" ht="24" x14ac:dyDescent="0.2">
      <c r="A38" s="237" t="s">
        <v>380</v>
      </c>
      <c r="B38" s="234" t="s">
        <v>381</v>
      </c>
      <c r="C38" s="235"/>
      <c r="D38" s="235"/>
      <c r="E38" s="236">
        <f t="shared" si="5"/>
        <v>0</v>
      </c>
      <c r="F38" s="235"/>
      <c r="G38" s="235"/>
      <c r="H38" s="236">
        <f t="shared" si="6"/>
        <v>0</v>
      </c>
      <c r="I38" s="236">
        <f t="shared" si="2"/>
        <v>0</v>
      </c>
    </row>
    <row r="39" spans="1:13" s="228" customFormat="1" x14ac:dyDescent="0.2">
      <c r="A39" s="237"/>
      <c r="B39" s="238" t="s">
        <v>236</v>
      </c>
      <c r="C39" s="239">
        <f>C17+C21+C22+C23+C24+C31+C32+C35+C38</f>
        <v>0</v>
      </c>
      <c r="D39" s="239">
        <f>D17+D21+D22+D23+D24+D31+D32+D35+D38</f>
        <v>0</v>
      </c>
      <c r="E39" s="239">
        <f t="shared" ref="E39:I39" si="20">E17+E21+E22+E23+E24+E31+E32+E35+E38</f>
        <v>0</v>
      </c>
      <c r="F39" s="239">
        <f t="shared" si="20"/>
        <v>0</v>
      </c>
      <c r="G39" s="239">
        <f t="shared" si="20"/>
        <v>0</v>
      </c>
      <c r="H39" s="239">
        <f t="shared" si="20"/>
        <v>0</v>
      </c>
      <c r="I39" s="239">
        <f t="shared" si="20"/>
        <v>0</v>
      </c>
    </row>
    <row r="40" spans="1:13" x14ac:dyDescent="0.2">
      <c r="A40" s="232" t="s">
        <v>237</v>
      </c>
      <c r="B40" s="407" t="s">
        <v>238</v>
      </c>
      <c r="C40" s="408"/>
      <c r="D40" s="408"/>
      <c r="E40" s="408"/>
      <c r="F40" s="408"/>
      <c r="G40" s="408"/>
      <c r="H40" s="408"/>
      <c r="I40" s="409"/>
    </row>
    <row r="41" spans="1:13" x14ac:dyDescent="0.2">
      <c r="A41" s="237" t="s">
        <v>239</v>
      </c>
      <c r="B41" s="234" t="s">
        <v>240</v>
      </c>
      <c r="C41" s="235"/>
      <c r="D41" s="235"/>
      <c r="E41" s="236">
        <f t="shared" ref="E41:E46" si="21">C41+D41</f>
        <v>0</v>
      </c>
      <c r="F41" s="235"/>
      <c r="G41" s="235"/>
      <c r="H41" s="236">
        <f t="shared" ref="H41:H46" si="22">F41+G41</f>
        <v>0</v>
      </c>
      <c r="I41" s="236">
        <f t="shared" ref="I41:I46" si="23">E41+H41</f>
        <v>0</v>
      </c>
    </row>
    <row r="42" spans="1:13" x14ac:dyDescent="0.2">
      <c r="A42" s="237" t="s">
        <v>241</v>
      </c>
      <c r="B42" s="234" t="s">
        <v>356</v>
      </c>
      <c r="C42" s="235"/>
      <c r="D42" s="235"/>
      <c r="E42" s="236">
        <f t="shared" si="21"/>
        <v>0</v>
      </c>
      <c r="F42" s="235"/>
      <c r="G42" s="235"/>
      <c r="H42" s="236">
        <f t="shared" si="22"/>
        <v>0</v>
      </c>
      <c r="I42" s="236">
        <f t="shared" si="23"/>
        <v>0</v>
      </c>
    </row>
    <row r="43" spans="1:13" x14ac:dyDescent="0.2">
      <c r="A43" s="237" t="s">
        <v>243</v>
      </c>
      <c r="B43" s="234" t="s">
        <v>357</v>
      </c>
      <c r="C43" s="235"/>
      <c r="D43" s="235"/>
      <c r="E43" s="236">
        <f t="shared" si="21"/>
        <v>0</v>
      </c>
      <c r="F43" s="235"/>
      <c r="G43" s="235"/>
      <c r="H43" s="236">
        <f t="shared" si="22"/>
        <v>0</v>
      </c>
      <c r="I43" s="236">
        <f t="shared" si="23"/>
        <v>0</v>
      </c>
    </row>
    <row r="44" spans="1:13" ht="12" customHeight="1" x14ac:dyDescent="0.2">
      <c r="A44" s="237" t="s">
        <v>287</v>
      </c>
      <c r="B44" s="234" t="s">
        <v>358</v>
      </c>
      <c r="C44" s="235"/>
      <c r="D44" s="235"/>
      <c r="E44" s="236">
        <f t="shared" si="21"/>
        <v>0</v>
      </c>
      <c r="F44" s="235"/>
      <c r="G44" s="235"/>
      <c r="H44" s="236">
        <f t="shared" si="22"/>
        <v>0</v>
      </c>
      <c r="I44" s="236">
        <f t="shared" si="23"/>
        <v>0</v>
      </c>
    </row>
    <row r="45" spans="1:13" x14ac:dyDescent="0.2">
      <c r="A45" s="237" t="s">
        <v>288</v>
      </c>
      <c r="B45" s="234" t="s">
        <v>242</v>
      </c>
      <c r="C45" s="235"/>
      <c r="D45" s="235"/>
      <c r="E45" s="236">
        <f t="shared" si="21"/>
        <v>0</v>
      </c>
      <c r="F45" s="235"/>
      <c r="G45" s="235"/>
      <c r="H45" s="236">
        <f t="shared" si="22"/>
        <v>0</v>
      </c>
      <c r="I45" s="236">
        <f t="shared" si="23"/>
        <v>0</v>
      </c>
      <c r="M45" s="241"/>
    </row>
    <row r="46" spans="1:13" x14ac:dyDescent="0.2">
      <c r="A46" s="237" t="s">
        <v>289</v>
      </c>
      <c r="B46" s="234" t="s">
        <v>244</v>
      </c>
      <c r="C46" s="235"/>
      <c r="D46" s="235"/>
      <c r="E46" s="236">
        <f t="shared" si="21"/>
        <v>0</v>
      </c>
      <c r="F46" s="235"/>
      <c r="G46" s="235"/>
      <c r="H46" s="236">
        <f t="shared" si="22"/>
        <v>0</v>
      </c>
      <c r="I46" s="236">
        <f t="shared" si="23"/>
        <v>0</v>
      </c>
    </row>
    <row r="47" spans="1:13" s="228" customFormat="1" x14ac:dyDescent="0.2">
      <c r="A47" s="237"/>
      <c r="B47" s="238" t="s">
        <v>245</v>
      </c>
      <c r="C47" s="239">
        <f>SUM(C41:C46)</f>
        <v>0</v>
      </c>
      <c r="D47" s="239">
        <f t="shared" ref="D47:I47" si="24">SUM(D41:D46)</f>
        <v>0</v>
      </c>
      <c r="E47" s="239">
        <f t="shared" si="24"/>
        <v>0</v>
      </c>
      <c r="F47" s="239">
        <f t="shared" si="24"/>
        <v>0</v>
      </c>
      <c r="G47" s="239">
        <f t="shared" si="24"/>
        <v>0</v>
      </c>
      <c r="H47" s="239">
        <f t="shared" si="24"/>
        <v>0</v>
      </c>
      <c r="I47" s="239">
        <f t="shared" si="24"/>
        <v>0</v>
      </c>
    </row>
    <row r="48" spans="1:13" x14ac:dyDescent="0.2">
      <c r="A48" s="232" t="s">
        <v>246</v>
      </c>
      <c r="B48" s="407" t="s">
        <v>361</v>
      </c>
      <c r="C48" s="408"/>
      <c r="D48" s="408"/>
      <c r="E48" s="408"/>
      <c r="F48" s="408"/>
      <c r="G48" s="408"/>
      <c r="H48" s="408"/>
      <c r="I48" s="409"/>
    </row>
    <row r="49" spans="1:9" x14ac:dyDescent="0.2">
      <c r="A49" s="237" t="s">
        <v>247</v>
      </c>
      <c r="B49" s="242" t="s">
        <v>360</v>
      </c>
      <c r="C49" s="235">
        <f>SUM(C50:C51)</f>
        <v>0</v>
      </c>
      <c r="D49" s="235">
        <f>SUM(D50:D51)</f>
        <v>0</v>
      </c>
      <c r="E49" s="236">
        <f>C49+D49</f>
        <v>0</v>
      </c>
      <c r="F49" s="235">
        <f>SUM(F50:F51)</f>
        <v>0</v>
      </c>
      <c r="G49" s="235">
        <f>SUM(G50:G51)</f>
        <v>0</v>
      </c>
      <c r="H49" s="236">
        <f>F49+G49</f>
        <v>0</v>
      </c>
      <c r="I49" s="236">
        <f>E49+H49</f>
        <v>0</v>
      </c>
    </row>
    <row r="50" spans="1:9" x14ac:dyDescent="0.2">
      <c r="A50" s="237" t="s">
        <v>359</v>
      </c>
      <c r="B50" s="234" t="s">
        <v>362</v>
      </c>
      <c r="C50" s="235"/>
      <c r="D50" s="235"/>
      <c r="E50" s="236">
        <f t="shared" ref="E50:E58" si="25">C50+D50</f>
        <v>0</v>
      </c>
      <c r="F50" s="235"/>
      <c r="G50" s="235"/>
      <c r="H50" s="236">
        <f t="shared" ref="H50:H58" si="26">F50+G50</f>
        <v>0</v>
      </c>
      <c r="I50" s="236">
        <f t="shared" ref="I50:I58" si="27">E50+H50</f>
        <v>0</v>
      </c>
    </row>
    <row r="51" spans="1:9" x14ac:dyDescent="0.2">
      <c r="A51" s="237" t="s">
        <v>363</v>
      </c>
      <c r="B51" s="234" t="s">
        <v>364</v>
      </c>
      <c r="C51" s="235"/>
      <c r="D51" s="235"/>
      <c r="E51" s="236">
        <f t="shared" si="25"/>
        <v>0</v>
      </c>
      <c r="F51" s="235"/>
      <c r="G51" s="235"/>
      <c r="H51" s="236">
        <f t="shared" si="26"/>
        <v>0</v>
      </c>
      <c r="I51" s="236">
        <f t="shared" si="27"/>
        <v>0</v>
      </c>
    </row>
    <row r="52" spans="1:9" x14ac:dyDescent="0.2">
      <c r="A52" s="237" t="s">
        <v>248</v>
      </c>
      <c r="B52" s="234" t="s">
        <v>290</v>
      </c>
      <c r="C52" s="235">
        <f>SUM(C53:C56)</f>
        <v>0</v>
      </c>
      <c r="D52" s="235">
        <f>SUM(D53:D56)</f>
        <v>0</v>
      </c>
      <c r="E52" s="236">
        <f t="shared" si="25"/>
        <v>0</v>
      </c>
      <c r="F52" s="235">
        <f>SUM(F53:F56)</f>
        <v>0</v>
      </c>
      <c r="G52" s="235">
        <f>SUM(G53:G56)</f>
        <v>0</v>
      </c>
      <c r="H52" s="236">
        <f t="shared" si="26"/>
        <v>0</v>
      </c>
      <c r="I52" s="236">
        <f t="shared" si="27"/>
        <v>0</v>
      </c>
    </row>
    <row r="53" spans="1:9" ht="24" x14ac:dyDescent="0.2">
      <c r="A53" s="237" t="s">
        <v>366</v>
      </c>
      <c r="B53" s="234" t="s">
        <v>365</v>
      </c>
      <c r="C53" s="235"/>
      <c r="D53" s="235"/>
      <c r="E53" s="236">
        <f t="shared" si="25"/>
        <v>0</v>
      </c>
      <c r="F53" s="235"/>
      <c r="G53" s="235"/>
      <c r="H53" s="236">
        <f t="shared" si="26"/>
        <v>0</v>
      </c>
      <c r="I53" s="236">
        <f t="shared" si="27"/>
        <v>0</v>
      </c>
    </row>
    <row r="54" spans="1:9" ht="36" x14ac:dyDescent="0.2">
      <c r="A54" s="237" t="s">
        <v>368</v>
      </c>
      <c r="B54" s="234" t="s">
        <v>367</v>
      </c>
      <c r="C54" s="235"/>
      <c r="D54" s="235"/>
      <c r="E54" s="236">
        <f t="shared" si="25"/>
        <v>0</v>
      </c>
      <c r="F54" s="235"/>
      <c r="G54" s="235"/>
      <c r="H54" s="236">
        <f t="shared" si="26"/>
        <v>0</v>
      </c>
      <c r="I54" s="236">
        <f t="shared" si="27"/>
        <v>0</v>
      </c>
    </row>
    <row r="55" spans="1:9" ht="24" x14ac:dyDescent="0.2">
      <c r="A55" s="237" t="s">
        <v>370</v>
      </c>
      <c r="B55" s="234" t="s">
        <v>369</v>
      </c>
      <c r="C55" s="235"/>
      <c r="D55" s="235"/>
      <c r="E55" s="236">
        <f t="shared" si="25"/>
        <v>0</v>
      </c>
      <c r="F55" s="235"/>
      <c r="G55" s="235"/>
      <c r="H55" s="236">
        <f t="shared" si="26"/>
        <v>0</v>
      </c>
      <c r="I55" s="236">
        <f t="shared" si="27"/>
        <v>0</v>
      </c>
    </row>
    <row r="56" spans="1:9" x14ac:dyDescent="0.2">
      <c r="A56" s="237" t="s">
        <v>372</v>
      </c>
      <c r="B56" s="234" t="s">
        <v>371</v>
      </c>
      <c r="C56" s="235"/>
      <c r="D56" s="235"/>
      <c r="E56" s="236">
        <f t="shared" si="25"/>
        <v>0</v>
      </c>
      <c r="F56" s="235"/>
      <c r="G56" s="235"/>
      <c r="H56" s="236">
        <f t="shared" si="26"/>
        <v>0</v>
      </c>
      <c r="I56" s="236">
        <f t="shared" si="27"/>
        <v>0</v>
      </c>
    </row>
    <row r="57" spans="1:9" x14ac:dyDescent="0.2">
      <c r="A57" s="237" t="s">
        <v>373</v>
      </c>
      <c r="B57" s="234" t="s">
        <v>249</v>
      </c>
      <c r="C57" s="235"/>
      <c r="D57" s="235"/>
      <c r="E57" s="236">
        <f t="shared" si="25"/>
        <v>0</v>
      </c>
      <c r="F57" s="235"/>
      <c r="G57" s="235"/>
      <c r="H57" s="236">
        <f t="shared" si="26"/>
        <v>0</v>
      </c>
      <c r="I57" s="236">
        <f t="shared" si="27"/>
        <v>0</v>
      </c>
    </row>
    <row r="58" spans="1:9" x14ac:dyDescent="0.2">
      <c r="A58" s="237" t="s">
        <v>374</v>
      </c>
      <c r="B58" s="234" t="s">
        <v>375</v>
      </c>
      <c r="C58" s="235"/>
      <c r="D58" s="235"/>
      <c r="E58" s="236">
        <f t="shared" si="25"/>
        <v>0</v>
      </c>
      <c r="F58" s="235"/>
      <c r="G58" s="235"/>
      <c r="H58" s="236">
        <f t="shared" si="26"/>
        <v>0</v>
      </c>
      <c r="I58" s="236">
        <f t="shared" si="27"/>
        <v>0</v>
      </c>
    </row>
    <row r="59" spans="1:9" s="228" customFormat="1" x14ac:dyDescent="0.2">
      <c r="A59" s="237"/>
      <c r="B59" s="238" t="s">
        <v>250</v>
      </c>
      <c r="C59" s="239">
        <f>SUM(C57:C58)+C49+C52</f>
        <v>0</v>
      </c>
      <c r="D59" s="239">
        <f>SUM(D57:D58)+D49+D52</f>
        <v>0</v>
      </c>
      <c r="E59" s="239">
        <f t="shared" ref="E59:I59" si="28">SUM(E57:E58)+E49+E52</f>
        <v>0</v>
      </c>
      <c r="F59" s="239">
        <f t="shared" si="28"/>
        <v>0</v>
      </c>
      <c r="G59" s="239">
        <f t="shared" si="28"/>
        <v>0</v>
      </c>
      <c r="H59" s="239">
        <f t="shared" si="28"/>
        <v>0</v>
      </c>
      <c r="I59" s="239">
        <f t="shared" si="28"/>
        <v>0</v>
      </c>
    </row>
    <row r="60" spans="1:9" s="244" customFormat="1" x14ac:dyDescent="0.2">
      <c r="A60" s="243" t="s">
        <v>251</v>
      </c>
      <c r="B60" s="407" t="s">
        <v>309</v>
      </c>
      <c r="C60" s="408"/>
      <c r="D60" s="408"/>
      <c r="E60" s="408"/>
      <c r="F60" s="408"/>
      <c r="G60" s="408"/>
      <c r="H60" s="408"/>
      <c r="I60" s="409"/>
    </row>
    <row r="61" spans="1:9" x14ac:dyDescent="0.2">
      <c r="A61" s="237" t="s">
        <v>252</v>
      </c>
      <c r="B61" s="234" t="s">
        <v>311</v>
      </c>
      <c r="C61" s="235"/>
      <c r="D61" s="235"/>
      <c r="E61" s="236">
        <f>C61+D61</f>
        <v>0</v>
      </c>
      <c r="F61" s="235"/>
      <c r="G61" s="235"/>
      <c r="H61" s="236">
        <f>F61+G61</f>
        <v>0</v>
      </c>
      <c r="I61" s="236">
        <f>E61+H61</f>
        <v>0</v>
      </c>
    </row>
    <row r="62" spans="1:9" x14ac:dyDescent="0.2">
      <c r="A62" s="237" t="s">
        <v>376</v>
      </c>
      <c r="B62" s="234" t="s">
        <v>312</v>
      </c>
      <c r="C62" s="235"/>
      <c r="D62" s="235"/>
      <c r="E62" s="236">
        <f>C62+D62</f>
        <v>0</v>
      </c>
      <c r="F62" s="235"/>
      <c r="G62" s="235"/>
      <c r="H62" s="236">
        <f>F62+G62</f>
        <v>0</v>
      </c>
      <c r="I62" s="236">
        <f>E62+H62</f>
        <v>0</v>
      </c>
    </row>
    <row r="63" spans="1:9" s="228" customFormat="1" x14ac:dyDescent="0.2">
      <c r="A63" s="237"/>
      <c r="B63" s="238" t="s">
        <v>253</v>
      </c>
      <c r="C63" s="239">
        <f>C61+C62</f>
        <v>0</v>
      </c>
      <c r="D63" s="239">
        <f>D61+D62</f>
        <v>0</v>
      </c>
      <c r="E63" s="239">
        <f>C63+D63</f>
        <v>0</v>
      </c>
      <c r="F63" s="239">
        <f>F61+F62</f>
        <v>0</v>
      </c>
      <c r="G63" s="239">
        <f>G61+G62</f>
        <v>0</v>
      </c>
      <c r="H63" s="239">
        <f>F63+G63</f>
        <v>0</v>
      </c>
      <c r="I63" s="239">
        <f>E63+H63</f>
        <v>0</v>
      </c>
    </row>
    <row r="64" spans="1:9" s="228" customFormat="1" ht="15.75" customHeight="1" x14ac:dyDescent="0.2">
      <c r="A64" s="243" t="s">
        <v>254</v>
      </c>
      <c r="B64" s="434" t="s">
        <v>430</v>
      </c>
      <c r="C64" s="435"/>
      <c r="D64" s="435"/>
      <c r="E64" s="435"/>
      <c r="F64" s="435"/>
      <c r="G64" s="435"/>
      <c r="H64" s="435"/>
      <c r="I64" s="436"/>
    </row>
    <row r="65" spans="1:9" s="228" customFormat="1" ht="24" x14ac:dyDescent="0.2">
      <c r="A65" s="233" t="s">
        <v>255</v>
      </c>
      <c r="B65" s="234" t="s">
        <v>432</v>
      </c>
      <c r="C65" s="235"/>
      <c r="D65" s="235"/>
      <c r="E65" s="236">
        <f t="shared" ref="E65:E66" si="29">C65+D65</f>
        <v>0</v>
      </c>
      <c r="F65" s="235"/>
      <c r="G65" s="235"/>
      <c r="H65" s="236">
        <f>F65+G65</f>
        <v>0</v>
      </c>
      <c r="I65" s="236">
        <f>E65+H65</f>
        <v>0</v>
      </c>
    </row>
    <row r="66" spans="1:9" s="228" customFormat="1" ht="24" x14ac:dyDescent="0.2">
      <c r="A66" s="233" t="s">
        <v>431</v>
      </c>
      <c r="B66" s="234" t="s">
        <v>433</v>
      </c>
      <c r="C66" s="235"/>
      <c r="D66" s="235"/>
      <c r="E66" s="236">
        <f t="shared" si="29"/>
        <v>0</v>
      </c>
      <c r="F66" s="235"/>
      <c r="G66" s="235"/>
      <c r="H66" s="236">
        <f>F66+G66</f>
        <v>0</v>
      </c>
      <c r="I66" s="236">
        <f>E66+H66</f>
        <v>0</v>
      </c>
    </row>
    <row r="67" spans="1:9" s="228" customFormat="1" x14ac:dyDescent="0.2">
      <c r="A67" s="233"/>
      <c r="B67" s="238" t="s">
        <v>256</v>
      </c>
      <c r="C67" s="239">
        <f>C65+C66</f>
        <v>0</v>
      </c>
      <c r="D67" s="239">
        <f>D65+D66</f>
        <v>0</v>
      </c>
      <c r="E67" s="239">
        <f>C67+D67</f>
        <v>0</v>
      </c>
      <c r="F67" s="239">
        <f>F65+F66</f>
        <v>0</v>
      </c>
      <c r="G67" s="239">
        <f>G65+G66</f>
        <v>0</v>
      </c>
      <c r="H67" s="239">
        <f>F67+G67</f>
        <v>0</v>
      </c>
      <c r="I67" s="239">
        <f>E67+H67</f>
        <v>0</v>
      </c>
    </row>
    <row r="68" spans="1:9" s="228" customFormat="1" x14ac:dyDescent="0.2">
      <c r="A68" s="243" t="s">
        <v>291</v>
      </c>
      <c r="B68" s="407" t="s">
        <v>293</v>
      </c>
      <c r="C68" s="408"/>
      <c r="D68" s="408"/>
      <c r="E68" s="408"/>
      <c r="F68" s="408"/>
      <c r="G68" s="408"/>
      <c r="H68" s="408"/>
      <c r="I68" s="409"/>
    </row>
    <row r="69" spans="1:9" s="228" customFormat="1" x14ac:dyDescent="0.2">
      <c r="A69" s="233" t="s">
        <v>292</v>
      </c>
      <c r="B69" s="234" t="s">
        <v>293</v>
      </c>
      <c r="C69" s="235"/>
      <c r="D69" s="235"/>
      <c r="E69" s="236">
        <f>C69+D69</f>
        <v>0</v>
      </c>
      <c r="F69" s="235"/>
      <c r="G69" s="235"/>
      <c r="H69" s="236">
        <f>F69+G69</f>
        <v>0</v>
      </c>
      <c r="I69" s="236">
        <f>E69+H69</f>
        <v>0</v>
      </c>
    </row>
    <row r="70" spans="1:9" s="228" customFormat="1" x14ac:dyDescent="0.2">
      <c r="A70" s="237"/>
      <c r="B70" s="238" t="s">
        <v>294</v>
      </c>
      <c r="C70" s="239">
        <f>C69</f>
        <v>0</v>
      </c>
      <c r="D70" s="239">
        <f>D69</f>
        <v>0</v>
      </c>
      <c r="E70" s="239">
        <f>C70+D70</f>
        <v>0</v>
      </c>
      <c r="F70" s="239">
        <f>F69</f>
        <v>0</v>
      </c>
      <c r="G70" s="239">
        <f>G69</f>
        <v>0</v>
      </c>
      <c r="H70" s="239">
        <f>F70+G70</f>
        <v>0</v>
      </c>
      <c r="I70" s="239">
        <f>E70+H70</f>
        <v>0</v>
      </c>
    </row>
    <row r="71" spans="1:9" s="228" customFormat="1" x14ac:dyDescent="0.2">
      <c r="A71" s="243" t="s">
        <v>295</v>
      </c>
      <c r="B71" s="407" t="s">
        <v>377</v>
      </c>
      <c r="C71" s="408"/>
      <c r="D71" s="408"/>
      <c r="E71" s="408"/>
      <c r="F71" s="408"/>
      <c r="G71" s="408"/>
      <c r="H71" s="408"/>
      <c r="I71" s="409"/>
    </row>
    <row r="72" spans="1:9" s="228" customFormat="1" x14ac:dyDescent="0.2">
      <c r="A72" s="237" t="s">
        <v>296</v>
      </c>
      <c r="B72" s="234" t="s">
        <v>299</v>
      </c>
      <c r="C72" s="235"/>
      <c r="D72" s="235"/>
      <c r="E72" s="236">
        <f>C72+D72</f>
        <v>0</v>
      </c>
      <c r="F72" s="235"/>
      <c r="G72" s="235"/>
      <c r="H72" s="236">
        <f>F72+G72</f>
        <v>0</v>
      </c>
      <c r="I72" s="236">
        <f>E72+H72</f>
        <v>0</v>
      </c>
    </row>
    <row r="73" spans="1:9" s="228" customFormat="1" x14ac:dyDescent="0.2">
      <c r="A73" s="237"/>
      <c r="B73" s="238" t="s">
        <v>297</v>
      </c>
      <c r="C73" s="239">
        <f>C72</f>
        <v>0</v>
      </c>
      <c r="D73" s="239">
        <f>D72</f>
        <v>0</v>
      </c>
      <c r="E73" s="239">
        <f>C73+D73</f>
        <v>0</v>
      </c>
      <c r="F73" s="239">
        <f>F72</f>
        <v>0</v>
      </c>
      <c r="G73" s="239">
        <f>G72</f>
        <v>0</v>
      </c>
      <c r="H73" s="239">
        <f>F73+G73</f>
        <v>0</v>
      </c>
      <c r="I73" s="239">
        <f>E73+H73</f>
        <v>0</v>
      </c>
    </row>
    <row r="74" spans="1:9" s="228" customFormat="1" x14ac:dyDescent="0.2">
      <c r="A74" s="243" t="s">
        <v>298</v>
      </c>
      <c r="B74" s="407" t="s">
        <v>378</v>
      </c>
      <c r="C74" s="408"/>
      <c r="D74" s="408"/>
      <c r="E74" s="408"/>
      <c r="F74" s="408"/>
      <c r="G74" s="408"/>
      <c r="H74" s="408"/>
      <c r="I74" s="409"/>
    </row>
    <row r="75" spans="1:9" s="228" customFormat="1" x14ac:dyDescent="0.2">
      <c r="A75" s="237" t="s">
        <v>301</v>
      </c>
      <c r="B75" s="234" t="s">
        <v>378</v>
      </c>
      <c r="C75" s="235"/>
      <c r="D75" s="235"/>
      <c r="E75" s="236">
        <f>C75+D75</f>
        <v>0</v>
      </c>
      <c r="F75" s="235"/>
      <c r="G75" s="235"/>
      <c r="H75" s="236">
        <f>F75+G75</f>
        <v>0</v>
      </c>
      <c r="I75" s="236">
        <f>E75+H75</f>
        <v>0</v>
      </c>
    </row>
    <row r="76" spans="1:9" s="228" customFormat="1" x14ac:dyDescent="0.2">
      <c r="A76" s="237"/>
      <c r="B76" s="238" t="s">
        <v>300</v>
      </c>
      <c r="C76" s="239">
        <f>C75</f>
        <v>0</v>
      </c>
      <c r="D76" s="239">
        <f>D75</f>
        <v>0</v>
      </c>
      <c r="E76" s="239">
        <f>C76+D76</f>
        <v>0</v>
      </c>
      <c r="F76" s="239">
        <f>F75</f>
        <v>0</v>
      </c>
      <c r="G76" s="239">
        <f>G75</f>
        <v>0</v>
      </c>
      <c r="H76" s="239">
        <f>F76+G76</f>
        <v>0</v>
      </c>
      <c r="I76" s="239">
        <f>E76+H76</f>
        <v>0</v>
      </c>
    </row>
    <row r="77" spans="1:9" s="228" customFormat="1" x14ac:dyDescent="0.2">
      <c r="A77" s="243" t="s">
        <v>302</v>
      </c>
      <c r="B77" s="407" t="s">
        <v>379</v>
      </c>
      <c r="C77" s="408"/>
      <c r="D77" s="408"/>
      <c r="E77" s="408"/>
      <c r="F77" s="408"/>
      <c r="G77" s="408"/>
      <c r="H77" s="408"/>
      <c r="I77" s="409"/>
    </row>
    <row r="78" spans="1:9" s="228" customFormat="1" ht="24" customHeight="1" x14ac:dyDescent="0.2">
      <c r="A78" s="237" t="s">
        <v>303</v>
      </c>
      <c r="B78" s="234" t="s">
        <v>445</v>
      </c>
      <c r="C78" s="235"/>
      <c r="D78" s="235"/>
      <c r="E78" s="236">
        <f>C78+D78</f>
        <v>0</v>
      </c>
      <c r="F78" s="235"/>
      <c r="G78" s="235"/>
      <c r="H78" s="236">
        <f>F78+G78</f>
        <v>0</v>
      </c>
      <c r="I78" s="236">
        <f>E78+H78</f>
        <v>0</v>
      </c>
    </row>
    <row r="79" spans="1:9" s="228" customFormat="1" ht="24" x14ac:dyDescent="0.2">
      <c r="A79" s="237" t="s">
        <v>448</v>
      </c>
      <c r="B79" s="234" t="s">
        <v>446</v>
      </c>
      <c r="C79" s="235"/>
      <c r="D79" s="235"/>
      <c r="E79" s="236">
        <f>C79+D79</f>
        <v>0</v>
      </c>
      <c r="F79" s="235"/>
      <c r="G79" s="235"/>
      <c r="H79" s="236">
        <f>F79+G79</f>
        <v>0</v>
      </c>
      <c r="I79" s="236">
        <f>E79+H79</f>
        <v>0</v>
      </c>
    </row>
    <row r="80" spans="1:9" s="228" customFormat="1" x14ac:dyDescent="0.2">
      <c r="A80" s="237"/>
      <c r="B80" s="238" t="s">
        <v>304</v>
      </c>
      <c r="C80" s="239">
        <f>C78+C79</f>
        <v>0</v>
      </c>
      <c r="D80" s="239">
        <f>D78+D79</f>
        <v>0</v>
      </c>
      <c r="E80" s="239">
        <f>C80+D80</f>
        <v>0</v>
      </c>
      <c r="F80" s="239">
        <f>F78+F79</f>
        <v>0</v>
      </c>
      <c r="G80" s="239">
        <f>G78+G79</f>
        <v>0</v>
      </c>
      <c r="H80" s="239">
        <f>F80+G80</f>
        <v>0</v>
      </c>
      <c r="I80" s="239">
        <f>E80+H80</f>
        <v>0</v>
      </c>
    </row>
    <row r="81" spans="1:9" s="228" customFormat="1" x14ac:dyDescent="0.2">
      <c r="A81" s="243" t="s">
        <v>305</v>
      </c>
      <c r="B81" s="407" t="s">
        <v>447</v>
      </c>
      <c r="C81" s="408"/>
      <c r="D81" s="408"/>
      <c r="E81" s="408"/>
      <c r="F81" s="408"/>
      <c r="G81" s="408"/>
      <c r="H81" s="408"/>
      <c r="I81" s="409"/>
    </row>
    <row r="82" spans="1:9" s="228" customFormat="1" x14ac:dyDescent="0.2">
      <c r="A82" s="237" t="s">
        <v>306</v>
      </c>
      <c r="B82" s="234" t="s">
        <v>447</v>
      </c>
      <c r="C82" s="235"/>
      <c r="D82" s="235"/>
      <c r="E82" s="236">
        <f>C82+D82</f>
        <v>0</v>
      </c>
      <c r="F82" s="235"/>
      <c r="G82" s="235"/>
      <c r="H82" s="236">
        <f>F82+G82</f>
        <v>0</v>
      </c>
      <c r="I82" s="236">
        <f>E82+H82</f>
        <v>0</v>
      </c>
    </row>
    <row r="83" spans="1:9" s="228" customFormat="1" x14ac:dyDescent="0.2">
      <c r="A83" s="237"/>
      <c r="B83" s="238" t="s">
        <v>307</v>
      </c>
      <c r="C83" s="239">
        <f>C82</f>
        <v>0</v>
      </c>
      <c r="D83" s="239">
        <f>D82</f>
        <v>0</v>
      </c>
      <c r="E83" s="239">
        <f>C83+D83</f>
        <v>0</v>
      </c>
      <c r="F83" s="239">
        <f>F82</f>
        <v>0</v>
      </c>
      <c r="G83" s="239">
        <f>G82</f>
        <v>0</v>
      </c>
      <c r="H83" s="239">
        <f>F83+G83</f>
        <v>0</v>
      </c>
      <c r="I83" s="239">
        <f>E83+H83</f>
        <v>0</v>
      </c>
    </row>
    <row r="84" spans="1:9" s="228" customFormat="1" x14ac:dyDescent="0.2">
      <c r="A84" s="243" t="s">
        <v>308</v>
      </c>
      <c r="B84" s="407" t="s">
        <v>318</v>
      </c>
      <c r="C84" s="408"/>
      <c r="D84" s="408"/>
      <c r="E84" s="408"/>
      <c r="F84" s="408"/>
      <c r="G84" s="408"/>
      <c r="H84" s="408"/>
      <c r="I84" s="409"/>
    </row>
    <row r="85" spans="1:9" s="228" customFormat="1" x14ac:dyDescent="0.2">
      <c r="A85" s="237" t="s">
        <v>310</v>
      </c>
      <c r="B85" s="234" t="s">
        <v>314</v>
      </c>
      <c r="C85" s="235"/>
      <c r="D85" s="235"/>
      <c r="E85" s="236">
        <f>C85+D85</f>
        <v>0</v>
      </c>
      <c r="F85" s="235"/>
      <c r="G85" s="235"/>
      <c r="H85" s="236">
        <f>F85+G85</f>
        <v>0</v>
      </c>
      <c r="I85" s="236">
        <f>E85+H85</f>
        <v>0</v>
      </c>
    </row>
    <row r="86" spans="1:9" s="228" customFormat="1" x14ac:dyDescent="0.2">
      <c r="A86" s="237" t="s">
        <v>449</v>
      </c>
      <c r="B86" s="234" t="s">
        <v>315</v>
      </c>
      <c r="C86" s="235"/>
      <c r="D86" s="235"/>
      <c r="E86" s="236">
        <f>C86+D86</f>
        <v>0</v>
      </c>
      <c r="F86" s="235"/>
      <c r="G86" s="235"/>
      <c r="H86" s="236">
        <f>F86+G86</f>
        <v>0</v>
      </c>
      <c r="I86" s="236">
        <f>E86+H86</f>
        <v>0</v>
      </c>
    </row>
    <row r="87" spans="1:9" s="228" customFormat="1" x14ac:dyDescent="0.2">
      <c r="A87" s="237"/>
      <c r="B87" s="238" t="s">
        <v>313</v>
      </c>
      <c r="C87" s="239">
        <f>C85+C86</f>
        <v>0</v>
      </c>
      <c r="D87" s="239">
        <f>D85+D86</f>
        <v>0</v>
      </c>
      <c r="E87" s="239">
        <f>C87+D87</f>
        <v>0</v>
      </c>
      <c r="F87" s="239">
        <f>F85+F86</f>
        <v>0</v>
      </c>
      <c r="G87" s="239">
        <f>G85+G86</f>
        <v>0</v>
      </c>
      <c r="H87" s="239">
        <f>F87+G87</f>
        <v>0</v>
      </c>
      <c r="I87" s="239">
        <f>E87+H87</f>
        <v>0</v>
      </c>
    </row>
    <row r="88" spans="1:9" s="228" customFormat="1" x14ac:dyDescent="0.2">
      <c r="A88" s="237"/>
      <c r="B88" s="238"/>
      <c r="C88" s="239"/>
      <c r="D88" s="239"/>
      <c r="E88" s="239"/>
      <c r="F88" s="239"/>
      <c r="G88" s="239"/>
      <c r="H88" s="239"/>
      <c r="I88" s="239"/>
    </row>
    <row r="89" spans="1:9" s="228" customFormat="1" x14ac:dyDescent="0.2">
      <c r="A89" s="237"/>
      <c r="B89" s="238"/>
      <c r="C89" s="239"/>
      <c r="D89" s="239"/>
      <c r="E89" s="239"/>
      <c r="F89" s="239"/>
      <c r="G89" s="239"/>
      <c r="H89" s="239"/>
      <c r="I89" s="239"/>
    </row>
    <row r="90" spans="1:9" s="228" customFormat="1" x14ac:dyDescent="0.2">
      <c r="A90" s="237"/>
      <c r="B90" s="238" t="s">
        <v>257</v>
      </c>
      <c r="C90" s="239">
        <f>C12+C15+C39+C47+C59+C63+C67+C70+C73+C76+C80+C87+C83</f>
        <v>0</v>
      </c>
      <c r="D90" s="239">
        <f>D12+D15+D39+D47+D59+D63+D67+D70+D73+D76+D80+D87+D83</f>
        <v>0</v>
      </c>
      <c r="E90" s="245">
        <f>C90+D90</f>
        <v>0</v>
      </c>
      <c r="F90" s="239">
        <f>F12+F15+F39+F47+F59+F63+F67+F70+F73+F76+F80+F87+F83</f>
        <v>0</v>
      </c>
      <c r="G90" s="239">
        <f>G12+G15+G39+G47+G59+G63+G67+G70+G73+G76+G80+G87+G83</f>
        <v>0</v>
      </c>
      <c r="H90" s="239">
        <f>H12+H15+H39+H47+H59+H63+H67+H70+H73+H76+H80+H87+H83</f>
        <v>0</v>
      </c>
      <c r="I90" s="239">
        <f>I12+I15+I39+I47+I59+I63+I67+I70+I73+I76+I80+I87+I83</f>
        <v>0</v>
      </c>
    </row>
    <row r="91" spans="1:9" x14ac:dyDescent="0.2">
      <c r="A91" s="246"/>
      <c r="B91" s="247" t="s">
        <v>258</v>
      </c>
      <c r="C91" s="248"/>
      <c r="D91" s="248"/>
      <c r="E91" s="245">
        <f>C91+D91</f>
        <v>0</v>
      </c>
      <c r="F91" s="248"/>
      <c r="G91" s="248"/>
      <c r="H91" s="249">
        <f>SUM(H90:H90)</f>
        <v>0</v>
      </c>
      <c r="I91" s="249">
        <f>SUM(I90:I90)</f>
        <v>0</v>
      </c>
    </row>
    <row r="92" spans="1:9" s="252" customFormat="1" x14ac:dyDescent="0.2">
      <c r="A92" s="250"/>
      <c r="B92" s="242"/>
      <c r="C92" s="251"/>
      <c r="D92" s="251"/>
      <c r="E92" s="251"/>
      <c r="F92" s="251"/>
      <c r="G92" s="251"/>
      <c r="H92" s="251"/>
      <c r="I92" s="251"/>
    </row>
    <row r="93" spans="1:9" x14ac:dyDescent="0.2">
      <c r="A93" s="253"/>
      <c r="B93" s="254"/>
      <c r="C93" s="251"/>
      <c r="D93" s="251"/>
      <c r="E93" s="251"/>
      <c r="F93" s="251"/>
      <c r="G93" s="251"/>
      <c r="H93" s="251"/>
      <c r="I93" s="251"/>
    </row>
    <row r="94" spans="1:9" x14ac:dyDescent="0.2">
      <c r="A94" s="255" t="s">
        <v>259</v>
      </c>
      <c r="B94" s="256" t="s">
        <v>260</v>
      </c>
      <c r="C94" s="257" t="s">
        <v>261</v>
      </c>
      <c r="D94" s="251"/>
      <c r="E94" s="251"/>
      <c r="F94" s="251"/>
      <c r="G94" s="251"/>
      <c r="H94" s="251"/>
      <c r="I94" s="251"/>
    </row>
    <row r="95" spans="1:9" x14ac:dyDescent="0.2">
      <c r="A95" s="258" t="s">
        <v>115</v>
      </c>
      <c r="B95" s="255" t="s">
        <v>262</v>
      </c>
      <c r="C95" s="259">
        <f>I90</f>
        <v>0</v>
      </c>
      <c r="D95" s="251"/>
      <c r="E95" s="251"/>
      <c r="F95" s="251"/>
      <c r="G95" s="251"/>
      <c r="H95" s="251"/>
      <c r="I95" s="251"/>
    </row>
    <row r="96" spans="1:9" x14ac:dyDescent="0.2">
      <c r="A96" s="258" t="s">
        <v>263</v>
      </c>
      <c r="B96" s="258" t="s">
        <v>264</v>
      </c>
      <c r="C96" s="260">
        <f>H90</f>
        <v>0</v>
      </c>
      <c r="D96" s="251"/>
      <c r="E96" s="251"/>
      <c r="F96" s="251"/>
      <c r="G96" s="251"/>
      <c r="H96" s="251"/>
      <c r="I96" s="251"/>
    </row>
    <row r="97" spans="1:9" x14ac:dyDescent="0.2">
      <c r="A97" s="258" t="s">
        <v>265</v>
      </c>
      <c r="B97" s="258" t="s">
        <v>266</v>
      </c>
      <c r="C97" s="260">
        <f>C95-C96</f>
        <v>0</v>
      </c>
      <c r="D97" s="251"/>
      <c r="E97" s="251"/>
      <c r="F97" s="251"/>
      <c r="G97" s="251"/>
      <c r="H97" s="251"/>
      <c r="I97" s="251"/>
    </row>
    <row r="98" spans="1:9" x14ac:dyDescent="0.2">
      <c r="A98" s="258" t="s">
        <v>116</v>
      </c>
      <c r="B98" s="255" t="s">
        <v>267</v>
      </c>
      <c r="C98" s="259">
        <f>SUM(C99:C100)</f>
        <v>0</v>
      </c>
      <c r="D98" s="251"/>
      <c r="E98" s="251"/>
      <c r="F98" s="251"/>
      <c r="G98" s="251"/>
      <c r="H98" s="251"/>
      <c r="I98" s="251"/>
    </row>
    <row r="99" spans="1:9" x14ac:dyDescent="0.2">
      <c r="A99" s="258" t="s">
        <v>268</v>
      </c>
      <c r="B99" s="258" t="s">
        <v>269</v>
      </c>
      <c r="C99" s="261">
        <v>0</v>
      </c>
      <c r="D99" s="262" t="str">
        <f>IF(C99&lt;C97*0.1,"!!! Contribuția la cheltuielile eligibile nu este de minimum 50%","")</f>
        <v/>
      </c>
      <c r="E99" s="263"/>
      <c r="F99" s="251"/>
      <c r="G99" s="251"/>
      <c r="H99" s="251"/>
      <c r="I99" s="251"/>
    </row>
    <row r="100" spans="1:9" x14ac:dyDescent="0.2">
      <c r="A100" s="258" t="s">
        <v>270</v>
      </c>
      <c r="B100" s="258" t="s">
        <v>271</v>
      </c>
      <c r="C100" s="260">
        <f>H90</f>
        <v>0</v>
      </c>
      <c r="D100" s="251"/>
      <c r="E100" s="251"/>
      <c r="F100" s="251"/>
      <c r="G100" s="251"/>
      <c r="H100" s="251"/>
      <c r="I100" s="251"/>
    </row>
    <row r="101" spans="1:9" x14ac:dyDescent="0.2">
      <c r="A101" s="258" t="s">
        <v>120</v>
      </c>
      <c r="B101" s="255" t="s">
        <v>272</v>
      </c>
      <c r="C101" s="259">
        <f>C95-C98</f>
        <v>0</v>
      </c>
      <c r="D101" s="251"/>
      <c r="E101" s="251"/>
      <c r="F101" s="251"/>
      <c r="G101" s="251"/>
      <c r="H101" s="251"/>
      <c r="I101" s="251"/>
    </row>
    <row r="102" spans="1:9" x14ac:dyDescent="0.2">
      <c r="A102" s="253"/>
      <c r="B102" s="242"/>
      <c r="C102" s="251"/>
      <c r="D102" s="251"/>
      <c r="E102" s="251"/>
      <c r="F102" s="251"/>
      <c r="G102" s="251"/>
      <c r="H102" s="251"/>
      <c r="I102" s="251"/>
    </row>
    <row r="103" spans="1:9" x14ac:dyDescent="0.2">
      <c r="A103" s="253"/>
      <c r="B103" s="242"/>
      <c r="C103" s="251"/>
      <c r="D103" s="251"/>
      <c r="E103" s="251"/>
      <c r="F103" s="251"/>
      <c r="G103" s="251"/>
      <c r="H103" s="251"/>
      <c r="I103" s="251"/>
    </row>
  </sheetData>
  <mergeCells count="25">
    <mergeCell ref="B68:I68"/>
    <mergeCell ref="B60:I60"/>
    <mergeCell ref="B13:I13"/>
    <mergeCell ref="B16:I16"/>
    <mergeCell ref="B40:I40"/>
    <mergeCell ref="B48:I48"/>
    <mergeCell ref="B64:I64"/>
    <mergeCell ref="A3:I3"/>
    <mergeCell ref="H1:I2"/>
    <mergeCell ref="A1:G1"/>
    <mergeCell ref="A2:G2"/>
    <mergeCell ref="B8:I8"/>
    <mergeCell ref="A4:I4"/>
    <mergeCell ref="A6:A7"/>
    <mergeCell ref="B6:B7"/>
    <mergeCell ref="C6:D6"/>
    <mergeCell ref="E6:E7"/>
    <mergeCell ref="F6:G6"/>
    <mergeCell ref="H6:H7"/>
    <mergeCell ref="I6:I7"/>
    <mergeCell ref="B84:I84"/>
    <mergeCell ref="B71:I71"/>
    <mergeCell ref="B74:I74"/>
    <mergeCell ref="B77:I77"/>
    <mergeCell ref="B81:I81"/>
  </mergeCells>
  <pageMargins left="0.7" right="0.7" top="0.75" bottom="0.75" header="0.3" footer="0.3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56"/>
    <pageSetUpPr fitToPage="1"/>
  </sheetPr>
  <dimension ref="A1:IV68"/>
  <sheetViews>
    <sheetView showGridLines="0" showZeros="0" view="pageBreakPreview" zoomScaleNormal="70" zoomScaleSheetLayoutView="100" workbookViewId="0">
      <pane xSplit="4" ySplit="6" topLeftCell="G7" activePane="bottomRight" state="frozen"/>
      <selection activeCell="F67" sqref="F67"/>
      <selection pane="topRight" activeCell="F67" sqref="F67"/>
      <selection pane="bottomLeft" activeCell="F67" sqref="F67"/>
      <selection pane="bottomRight" activeCell="H1" sqref="H1:I2"/>
    </sheetView>
  </sheetViews>
  <sheetFormatPr defaultColWidth="9.140625" defaultRowHeight="0" customHeight="1" zeroHeight="1" x14ac:dyDescent="0.2"/>
  <cols>
    <col min="1" max="1" width="1.7109375" style="167" customWidth="1"/>
    <col min="2" max="2" width="6.85546875" style="167" customWidth="1"/>
    <col min="3" max="3" width="67.85546875" style="167" customWidth="1"/>
    <col min="4" max="4" width="9.85546875" style="167" customWidth="1"/>
    <col min="5" max="5" width="16" style="167" customWidth="1"/>
    <col min="6" max="6" width="17.140625" style="167" customWidth="1"/>
    <col min="7" max="7" width="16.140625" style="167" customWidth="1"/>
    <col min="8" max="8" width="16.42578125" style="167" customWidth="1"/>
    <col min="9" max="9" width="15.85546875" style="176" customWidth="1"/>
    <col min="10" max="16384" width="9.140625" style="167"/>
  </cols>
  <sheetData>
    <row r="1" spans="1:256" ht="15.75" x14ac:dyDescent="0.2">
      <c r="A1" s="598"/>
      <c r="B1" s="629" t="s">
        <v>144</v>
      </c>
      <c r="C1" s="630"/>
      <c r="D1" s="630"/>
      <c r="E1" s="630"/>
      <c r="F1" s="630"/>
      <c r="G1" s="630"/>
      <c r="H1" s="600" t="s">
        <v>444</v>
      </c>
      <c r="I1" s="601"/>
      <c r="J1" s="166"/>
    </row>
    <row r="2" spans="1:256" ht="18" x14ac:dyDescent="0.2">
      <c r="A2" s="598"/>
      <c r="B2" s="631" t="s">
        <v>428</v>
      </c>
      <c r="C2" s="632"/>
      <c r="D2" s="632"/>
      <c r="E2" s="632"/>
      <c r="F2" s="632"/>
      <c r="G2" s="632"/>
      <c r="H2" s="602"/>
      <c r="I2" s="603"/>
      <c r="J2" s="166"/>
    </row>
    <row r="3" spans="1:256" ht="15.75" customHeight="1" x14ac:dyDescent="0.2">
      <c r="A3" s="598"/>
      <c r="B3" s="604"/>
      <c r="C3" s="605"/>
      <c r="D3" s="605"/>
      <c r="E3" s="605"/>
      <c r="F3" s="605"/>
      <c r="G3" s="605"/>
      <c r="H3" s="605"/>
      <c r="I3" s="606"/>
      <c r="J3" s="166"/>
    </row>
    <row r="4" spans="1:256" s="169" customFormat="1" ht="12.75" x14ac:dyDescent="0.2">
      <c r="A4" s="598"/>
      <c r="B4" s="610" t="s">
        <v>23</v>
      </c>
      <c r="C4" s="611"/>
      <c r="D4" s="611"/>
      <c r="E4" s="611"/>
      <c r="F4" s="611"/>
      <c r="G4" s="611"/>
      <c r="H4" s="611"/>
      <c r="I4" s="612"/>
      <c r="J4" s="168"/>
    </row>
    <row r="5" spans="1:256" ht="45" customHeight="1" x14ac:dyDescent="0.2">
      <c r="A5" s="599"/>
      <c r="B5" s="613" t="s">
        <v>0</v>
      </c>
      <c r="C5" s="614"/>
      <c r="D5" s="609" t="s">
        <v>40</v>
      </c>
      <c r="E5" s="387" t="s">
        <v>413</v>
      </c>
      <c r="F5" s="387" t="s">
        <v>414</v>
      </c>
      <c r="G5" s="387" t="s">
        <v>415</v>
      </c>
      <c r="H5" s="387" t="s">
        <v>416</v>
      </c>
      <c r="I5" s="388" t="s">
        <v>417</v>
      </c>
      <c r="J5" s="166"/>
    </row>
    <row r="6" spans="1:256" ht="12.75" x14ac:dyDescent="0.2">
      <c r="A6" s="598"/>
      <c r="B6" s="389" t="s">
        <v>84</v>
      </c>
      <c r="C6" s="390" t="s">
        <v>85</v>
      </c>
      <c r="D6" s="609"/>
      <c r="E6" s="615" t="s">
        <v>86</v>
      </c>
      <c r="F6" s="615"/>
      <c r="G6" s="615"/>
      <c r="H6" s="615"/>
      <c r="I6" s="616"/>
      <c r="J6" s="166"/>
    </row>
    <row r="7" spans="1:256" ht="30" customHeight="1" x14ac:dyDescent="0.2">
      <c r="A7" s="598"/>
      <c r="B7" s="391">
        <v>1</v>
      </c>
      <c r="C7" s="392" t="s">
        <v>418</v>
      </c>
      <c r="D7" s="393" t="s">
        <v>136</v>
      </c>
      <c r="E7" s="625"/>
      <c r="F7" s="625"/>
      <c r="G7" s="625"/>
      <c r="H7" s="625"/>
      <c r="I7" s="626"/>
      <c r="J7" s="166"/>
    </row>
    <row r="8" spans="1:256" ht="30" customHeight="1" x14ac:dyDescent="0.2">
      <c r="A8" s="598"/>
      <c r="B8" s="391">
        <v>2</v>
      </c>
      <c r="C8" s="394" t="s">
        <v>419</v>
      </c>
      <c r="D8" s="395" t="s">
        <v>136</v>
      </c>
      <c r="E8" s="396">
        <f>'Prognoza veniturilor'!O42</f>
        <v>0</v>
      </c>
      <c r="F8" s="396">
        <f>'Prognoza veniturilor'!P42</f>
        <v>0</v>
      </c>
      <c r="G8" s="396">
        <f>'Prognoza veniturilor'!Q42</f>
        <v>0</v>
      </c>
      <c r="H8" s="396">
        <f>'Prognoza veniturilor'!R42</f>
        <v>0</v>
      </c>
      <c r="I8" s="396">
        <f>'Prognoza veniturilor'!S42</f>
        <v>0</v>
      </c>
      <c r="J8" s="170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  <c r="HD8" s="171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1"/>
      <c r="IF8" s="171"/>
      <c r="IG8" s="171"/>
      <c r="IH8" s="171"/>
      <c r="II8" s="171"/>
      <c r="IJ8" s="171"/>
      <c r="IK8" s="171"/>
      <c r="IL8" s="171"/>
      <c r="IM8" s="171"/>
      <c r="IN8" s="171"/>
      <c r="IO8" s="171"/>
      <c r="IP8" s="171"/>
      <c r="IQ8" s="171"/>
      <c r="IR8" s="171"/>
      <c r="IS8" s="171"/>
      <c r="IT8" s="171"/>
      <c r="IU8" s="171"/>
      <c r="IV8" s="171"/>
    </row>
    <row r="9" spans="1:256" s="172" customFormat="1" ht="30" customHeight="1" x14ac:dyDescent="0.2">
      <c r="A9" s="598"/>
      <c r="B9" s="391">
        <v>3</v>
      </c>
      <c r="C9" s="392" t="s">
        <v>420</v>
      </c>
      <c r="D9" s="395" t="s">
        <v>136</v>
      </c>
      <c r="E9" s="396">
        <f>'Prognoza cheltuielilor'!N17</f>
        <v>0</v>
      </c>
      <c r="F9" s="396">
        <f>'Prognoza cheltuielilor'!O17</f>
        <v>0</v>
      </c>
      <c r="G9" s="396">
        <f>'Prognoza cheltuielilor'!P17</f>
        <v>0</v>
      </c>
      <c r="H9" s="396">
        <f>'Prognoza cheltuielilor'!Q17</f>
        <v>0</v>
      </c>
      <c r="I9" s="396">
        <f>'Prognoza cheltuielilor'!R17</f>
        <v>0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pans="1:256" s="172" customFormat="1" ht="30" customHeight="1" x14ac:dyDescent="0.2">
      <c r="A10" s="598"/>
      <c r="B10" s="391">
        <v>4</v>
      </c>
      <c r="C10" s="392" t="s">
        <v>421</v>
      </c>
      <c r="D10" s="395" t="s">
        <v>44</v>
      </c>
      <c r="E10" s="397" t="str">
        <f>IF(E8=0,"Eroare",ROUND((E8-E9)/E8,4))</f>
        <v>Eroare</v>
      </c>
      <c r="F10" s="397" t="str">
        <f t="shared" ref="F10:I10" si="0">IF(F8=0,"Eroare",ROUND((F8-F9)/F8,4))</f>
        <v>Eroare</v>
      </c>
      <c r="G10" s="397" t="str">
        <f t="shared" si="0"/>
        <v>Eroare</v>
      </c>
      <c r="H10" s="397" t="str">
        <f t="shared" si="0"/>
        <v>Eroare</v>
      </c>
      <c r="I10" s="398" t="str">
        <f t="shared" si="0"/>
        <v>Eroare</v>
      </c>
    </row>
    <row r="11" spans="1:256" s="172" customFormat="1" ht="30" customHeight="1" x14ac:dyDescent="0.2">
      <c r="A11" s="598"/>
      <c r="B11" s="391">
        <v>5</v>
      </c>
      <c r="C11" s="392" t="s">
        <v>320</v>
      </c>
      <c r="D11" s="395" t="s">
        <v>41</v>
      </c>
      <c r="E11" s="623" t="e">
        <f>ROUND(E7/(('FN 1-5'!E53/(1+E15)+'FN 1-5'!F53/(1+E15)^2+'FN 1-5'!G53/(1+E15)^3+'FN 1-5'!H53/(1+E15)^4+'FN 1-5'!I53/(1+E15)^5+'FN 1-5'!I51/(1+E15)^6+'FN 1-5'!I51/(1+E15)^7+'FN 1-5'!I51/(1+E15)^8+'FN 1-5'!I51/(1+E15)^9+'FN 1-5'!I51/(1+E15)^10+'FN 1-5'!I51/(1+E15)^11+'FN 1-5'!I51/(1+E15)^12+'FN 1-5'!I51/(1+E15)^13+'FN 1-5'!I51/(1+E15)^14+'FN 1-5'!I51/(1+E15)^15)/15), 4)</f>
        <v>#DIV/0!</v>
      </c>
      <c r="F11" s="623"/>
      <c r="G11" s="623"/>
      <c r="H11" s="623"/>
      <c r="I11" s="624"/>
    </row>
    <row r="12" spans="1:256" s="172" customFormat="1" ht="30" customHeight="1" x14ac:dyDescent="0.2">
      <c r="A12" s="598"/>
      <c r="B12" s="391">
        <v>6</v>
      </c>
      <c r="C12" s="392" t="s">
        <v>422</v>
      </c>
      <c r="D12" s="395" t="s">
        <v>44</v>
      </c>
      <c r="E12" s="399" t="str">
        <f>IF($E$7=0,"Eroare",ROUND('FN 1-5'!E51/$E$7, 4))</f>
        <v>Eroare</v>
      </c>
      <c r="F12" s="399" t="str">
        <f>IF($E$7=0,"Eroare",ROUND('FN 1-5'!F51/$E$7, 4))</f>
        <v>Eroare</v>
      </c>
      <c r="G12" s="399" t="str">
        <f>IF($E$7=0,"Eroare",ROUND('FN 1-5'!G51/$E$7, 4))</f>
        <v>Eroare</v>
      </c>
      <c r="H12" s="399" t="str">
        <f>IF($E$7=0,"Eroare",ROUND('FN 1-5'!H51/$E$7, 4))</f>
        <v>Eroare</v>
      </c>
      <c r="I12" s="399" t="str">
        <f>IF($E$7=0,"Eroare",ROUND('FN 1-5'!I51/$E$7, 4))</f>
        <v>Eroare</v>
      </c>
    </row>
    <row r="13" spans="1:256" s="172" customFormat="1" ht="30" customHeight="1" x14ac:dyDescent="0.2">
      <c r="A13" s="598"/>
      <c r="B13" s="391">
        <v>7</v>
      </c>
      <c r="C13" s="400" t="s">
        <v>423</v>
      </c>
      <c r="D13" s="395" t="s">
        <v>42</v>
      </c>
      <c r="E13" s="401" t="str">
        <f>IF('FN 1-5'!E19=0,"Nu este cazul !", ROUND(('FN 1-5'!E51)/'FN 1-5'!E19, 4))</f>
        <v>Nu este cazul !</v>
      </c>
      <c r="F13" s="401" t="str">
        <f>IF('FN 1-5'!F19=0,"Nu este cazul !", ROUND(('FN 1-5'!F51)/'FN 1-5'!F19, 4))</f>
        <v>Nu este cazul !</v>
      </c>
      <c r="G13" s="401" t="str">
        <f>IF('FN 1-5'!G19=0,"Nu este cazul !", ROUND(('FN 1-5'!G51)/'FN 1-5'!G19, 4))</f>
        <v>Nu este cazul !</v>
      </c>
      <c r="H13" s="401" t="str">
        <f>IF('FN 1-5'!H19=0,"Nu este cazul !", ROUND(('FN 1-5'!H51)/'FN 1-5'!H19, 4))</f>
        <v>Nu este cazul !</v>
      </c>
      <c r="I13" s="401" t="str">
        <f>IF('FN 1-5'!I19=0,"Nu este cazul !", ROUND(('FN 1-5'!I51)/'FN 1-5'!I19, 4))</f>
        <v>Nu este cazul !</v>
      </c>
    </row>
    <row r="14" spans="1:256" s="172" customFormat="1" ht="30" customHeight="1" x14ac:dyDescent="0.2">
      <c r="A14" s="598"/>
      <c r="B14" s="391">
        <v>8</v>
      </c>
      <c r="C14" s="400" t="s">
        <v>424</v>
      </c>
      <c r="D14" s="395" t="s">
        <v>44</v>
      </c>
      <c r="E14" s="397" t="str">
        <f>IF(Bilant!G14=0,"Eroare", ROUND(Bilant!G19/Bilant!G14, 4))</f>
        <v>Eroare</v>
      </c>
      <c r="F14" s="397" t="str">
        <f>IF(Bilant!H14=0,"Eroare", ROUND(Bilant!H19/Bilant!H14, 4))</f>
        <v>Eroare</v>
      </c>
      <c r="G14" s="397" t="str">
        <f>IF(Bilant!I14=0,"Eroare", ROUND(Bilant!I19/Bilant!I14, 4))</f>
        <v>Eroare</v>
      </c>
      <c r="H14" s="397" t="str">
        <f>IF(Bilant!J14=0,"Eroare", ROUND(Bilant!J19/Bilant!J14, 4))</f>
        <v>Eroare</v>
      </c>
      <c r="I14" s="397" t="str">
        <f>IF(Bilant!K14=0,"Eroare", ROUND(Bilant!K19/Bilant!K14, 4))</f>
        <v>Eroare</v>
      </c>
    </row>
    <row r="15" spans="1:256" s="173" customFormat="1" ht="30" customHeight="1" x14ac:dyDescent="0.2">
      <c r="A15" s="598"/>
      <c r="B15" s="391">
        <v>9</v>
      </c>
      <c r="C15" s="400" t="s">
        <v>43</v>
      </c>
      <c r="D15" s="395"/>
      <c r="E15" s="607">
        <v>0.04</v>
      </c>
      <c r="F15" s="607"/>
      <c r="G15" s="607"/>
      <c r="H15" s="607"/>
      <c r="I15" s="608"/>
    </row>
    <row r="16" spans="1:256" s="172" customFormat="1" ht="30" customHeight="1" x14ac:dyDescent="0.2">
      <c r="A16" s="599"/>
      <c r="B16" s="391">
        <v>10</v>
      </c>
      <c r="C16" s="400" t="s">
        <v>425</v>
      </c>
      <c r="D16" s="390" t="s">
        <v>136</v>
      </c>
      <c r="E16" s="627">
        <f>ROUND('FN 1-5'!E53/(1+E15)+'FN 1-5'!F53/(1+E15)^2+'FN 1-5'!G53/(1+E15)^3+'FN 1-5'!H53/(1+E15)^4+'FN 1-5'!I53/(1+E15)^5+'FN 1-5'!I51/(1+E15)^6+'FN 1-5'!I51/(1+E15)^7+'FN 1-5'!I51/(1+E15)^8+'FN 1-5'!I51/(1+E15)^9+'FN 1-5'!I51/(1+E15)^10+'FN 1-5'!I51/(1+E15)^11+'FN 1-5'!I51/(1+E15)^12+'FN 1-5'!I51/(1+E15)^13+'FN 1-5'!I51/(1+E15)^14+'FN 1-5'!I51/(1+E15)^15-'Indicatori financiari'!E7, 0)</f>
        <v>0</v>
      </c>
      <c r="F16" s="627"/>
      <c r="G16" s="627"/>
      <c r="H16" s="627"/>
      <c r="I16" s="628"/>
    </row>
    <row r="17" spans="1:9" s="172" customFormat="1" ht="30" customHeight="1" thickBot="1" x14ac:dyDescent="0.25">
      <c r="A17" s="598"/>
      <c r="B17" s="402">
        <v>11</v>
      </c>
      <c r="C17" s="403" t="s">
        <v>143</v>
      </c>
      <c r="D17" s="404" t="s">
        <v>136</v>
      </c>
      <c r="E17" s="405">
        <f>'FN 1-5'!E55</f>
        <v>0</v>
      </c>
      <c r="F17" s="405">
        <f>'FN 1-5'!F55</f>
        <v>0</v>
      </c>
      <c r="G17" s="405">
        <f>'FN 1-5'!G55</f>
        <v>0</v>
      </c>
      <c r="H17" s="405">
        <f>'FN 1-5'!H55</f>
        <v>0</v>
      </c>
      <c r="I17" s="405">
        <f>'FN 1-5'!I55</f>
        <v>0</v>
      </c>
    </row>
    <row r="18" spans="1:9" s="172" customFormat="1" ht="22.5" customHeight="1" x14ac:dyDescent="0.2">
      <c r="A18" s="167"/>
      <c r="B18" s="617"/>
      <c r="C18" s="618"/>
      <c r="D18" s="618"/>
      <c r="E18" s="618"/>
      <c r="F18" s="618"/>
      <c r="G18" s="619"/>
      <c r="H18" s="174"/>
      <c r="I18" s="174"/>
    </row>
    <row r="19" spans="1:9" s="172" customFormat="1" ht="40.5" customHeight="1" x14ac:dyDescent="0.2">
      <c r="A19" s="167"/>
      <c r="B19" s="620"/>
      <c r="C19" s="621"/>
      <c r="D19" s="621"/>
      <c r="E19" s="621"/>
      <c r="F19" s="621"/>
      <c r="G19" s="622"/>
      <c r="H19" s="167"/>
      <c r="I19" s="167"/>
    </row>
    <row r="20" spans="1:9" s="172" customFormat="1" ht="12.75" customHeight="1" x14ac:dyDescent="0.2">
      <c r="A20" s="167"/>
      <c r="B20" s="167"/>
      <c r="C20" s="167"/>
      <c r="D20" s="167"/>
      <c r="E20" s="175"/>
      <c r="F20" s="167"/>
      <c r="G20" s="167"/>
      <c r="H20" s="167"/>
      <c r="I20" s="167"/>
    </row>
    <row r="21" spans="1:9" s="172" customFormat="1" ht="12.75" customHeight="1" x14ac:dyDescent="0.2">
      <c r="A21" s="167"/>
      <c r="B21" s="167"/>
      <c r="C21" s="167"/>
      <c r="D21" s="167"/>
      <c r="E21" s="167"/>
      <c r="F21" s="167"/>
      <c r="G21" s="167"/>
      <c r="H21" s="167"/>
      <c r="I21" s="167"/>
    </row>
    <row r="22" spans="1:9" s="172" customFormat="1" ht="12.75" customHeight="1" x14ac:dyDescent="0.2">
      <c r="A22" s="167"/>
      <c r="B22" s="167"/>
      <c r="C22" s="167"/>
      <c r="D22" s="167"/>
      <c r="E22" s="167"/>
      <c r="F22" s="167"/>
      <c r="G22" s="167"/>
      <c r="H22" s="167"/>
      <c r="I22" s="167"/>
    </row>
    <row r="23" spans="1:9" s="172" customFormat="1" ht="12.75" customHeight="1" x14ac:dyDescent="0.2">
      <c r="A23" s="167"/>
      <c r="B23" s="167"/>
      <c r="C23" s="167"/>
      <c r="D23" s="167"/>
      <c r="E23" s="167"/>
      <c r="F23" s="167"/>
      <c r="G23" s="167"/>
      <c r="H23" s="167"/>
      <c r="I23" s="167"/>
    </row>
    <row r="24" spans="1:9" s="172" customFormat="1" ht="12.75" customHeight="1" x14ac:dyDescent="0.2">
      <c r="A24" s="167"/>
      <c r="B24" s="167"/>
      <c r="C24" s="167"/>
      <c r="D24" s="167"/>
      <c r="E24" s="167"/>
      <c r="F24" s="167"/>
      <c r="G24" s="167"/>
      <c r="H24" s="167"/>
      <c r="I24" s="167"/>
    </row>
    <row r="25" spans="1:9" s="172" customFormat="1" ht="12.75" customHeight="1" x14ac:dyDescent="0.2">
      <c r="A25" s="167"/>
      <c r="B25" s="167"/>
      <c r="C25" s="167"/>
      <c r="D25" s="167"/>
      <c r="E25" s="167"/>
      <c r="F25" s="167"/>
      <c r="G25" s="167"/>
      <c r="H25" s="167"/>
      <c r="I25" s="167"/>
    </row>
    <row r="26" spans="1:9" s="172" customFormat="1" ht="12.75" customHeight="1" x14ac:dyDescent="0.2">
      <c r="A26" s="167"/>
      <c r="B26" s="167"/>
      <c r="C26" s="167"/>
      <c r="D26" s="167"/>
      <c r="E26" s="167"/>
      <c r="F26" s="167"/>
      <c r="G26" s="167"/>
      <c r="H26" s="167"/>
      <c r="I26" s="167"/>
    </row>
    <row r="27" spans="1:9" s="172" customFormat="1" ht="12.75" customHeight="1" x14ac:dyDescent="0.2">
      <c r="A27" s="167"/>
      <c r="B27" s="167"/>
      <c r="C27" s="167"/>
      <c r="D27" s="167"/>
      <c r="E27" s="167"/>
      <c r="F27" s="167"/>
      <c r="G27" s="167"/>
      <c r="H27" s="167"/>
      <c r="I27" s="167"/>
    </row>
    <row r="28" spans="1:9" s="172" customFormat="1" ht="12.75" customHeight="1" x14ac:dyDescent="0.2">
      <c r="A28" s="167"/>
      <c r="B28" s="167"/>
      <c r="C28" s="167"/>
      <c r="D28" s="167"/>
      <c r="E28" s="167"/>
      <c r="F28" s="167"/>
      <c r="G28" s="167"/>
      <c r="H28" s="167"/>
      <c r="I28" s="167"/>
    </row>
    <row r="29" spans="1:9" s="172" customFormat="1" ht="12.75" customHeight="1" x14ac:dyDescent="0.2">
      <c r="A29" s="167"/>
      <c r="B29" s="167"/>
      <c r="C29" s="167"/>
      <c r="D29" s="167"/>
      <c r="E29" s="167"/>
      <c r="F29" s="167"/>
      <c r="G29" s="167"/>
      <c r="H29" s="167"/>
      <c r="I29" s="167"/>
    </row>
    <row r="30" spans="1:9" s="172" customFormat="1" ht="12.75" customHeight="1" x14ac:dyDescent="0.2">
      <c r="A30" s="167"/>
      <c r="B30" s="167"/>
      <c r="C30" s="167"/>
      <c r="D30" s="167"/>
      <c r="E30" s="167"/>
      <c r="F30" s="167"/>
      <c r="G30" s="167"/>
      <c r="H30" s="167"/>
      <c r="I30" s="167"/>
    </row>
    <row r="31" spans="1:9" s="172" customFormat="1" ht="12.75" customHeight="1" x14ac:dyDescent="0.2">
      <c r="A31" s="167"/>
      <c r="B31" s="167"/>
      <c r="C31" s="167"/>
      <c r="D31" s="167"/>
      <c r="E31" s="167"/>
      <c r="F31" s="167"/>
      <c r="G31" s="167"/>
      <c r="H31" s="167"/>
      <c r="I31" s="167"/>
    </row>
    <row r="32" spans="1:9" s="172" customFormat="1" ht="12.75" customHeight="1" x14ac:dyDescent="0.2">
      <c r="A32" s="167"/>
      <c r="B32" s="167"/>
      <c r="C32" s="167"/>
      <c r="D32" s="167"/>
      <c r="E32" s="167"/>
      <c r="F32" s="167"/>
      <c r="G32" s="167"/>
      <c r="H32" s="167"/>
      <c r="I32" s="167"/>
    </row>
    <row r="33" spans="1:9" s="172" customFormat="1" ht="12.75" customHeight="1" x14ac:dyDescent="0.2">
      <c r="A33" s="167"/>
      <c r="B33" s="167"/>
      <c r="C33" s="167"/>
      <c r="D33" s="167"/>
      <c r="E33" s="167"/>
      <c r="F33" s="167"/>
      <c r="G33" s="167"/>
      <c r="H33" s="167"/>
      <c r="I33" s="167"/>
    </row>
    <row r="34" spans="1:9" s="172" customFormat="1" ht="12.75" customHeight="1" x14ac:dyDescent="0.2">
      <c r="A34" s="167"/>
      <c r="B34" s="167"/>
      <c r="C34" s="167"/>
      <c r="D34" s="167"/>
      <c r="E34" s="167"/>
      <c r="F34" s="167"/>
      <c r="G34" s="167"/>
      <c r="H34" s="167"/>
      <c r="I34" s="167"/>
    </row>
    <row r="35" spans="1:9" s="172" customFormat="1" ht="12.75" customHeight="1" x14ac:dyDescent="0.2">
      <c r="A35" s="167"/>
      <c r="B35" s="167"/>
      <c r="C35" s="167"/>
      <c r="D35" s="167"/>
      <c r="E35" s="167"/>
      <c r="F35" s="167"/>
      <c r="G35" s="167"/>
      <c r="H35" s="167"/>
      <c r="I35" s="167"/>
    </row>
    <row r="36" spans="1:9" s="172" customFormat="1" ht="12.75" customHeight="1" x14ac:dyDescent="0.2">
      <c r="A36" s="167"/>
      <c r="B36" s="167"/>
      <c r="C36" s="167"/>
      <c r="D36" s="167"/>
      <c r="E36" s="167"/>
      <c r="F36" s="167"/>
      <c r="G36" s="167"/>
      <c r="H36" s="167"/>
      <c r="I36" s="167"/>
    </row>
    <row r="37" spans="1:9" s="172" customFormat="1" ht="12.75" customHeight="1" x14ac:dyDescent="0.2">
      <c r="A37" s="167"/>
      <c r="B37" s="167"/>
      <c r="C37" s="167"/>
      <c r="D37" s="167"/>
      <c r="E37" s="167"/>
      <c r="F37" s="167"/>
      <c r="G37" s="167"/>
      <c r="H37" s="167"/>
      <c r="I37" s="167"/>
    </row>
    <row r="38" spans="1:9" s="172" customFormat="1" ht="12.75" customHeight="1" x14ac:dyDescent="0.2">
      <c r="A38" s="167"/>
      <c r="B38" s="167"/>
      <c r="C38" s="167"/>
      <c r="D38" s="167"/>
      <c r="E38" s="167"/>
      <c r="F38" s="167"/>
      <c r="G38" s="167"/>
      <c r="H38" s="167"/>
      <c r="I38" s="167"/>
    </row>
    <row r="39" spans="1:9" s="172" customFormat="1" ht="12.75" customHeight="1" x14ac:dyDescent="0.2">
      <c r="A39" s="167"/>
      <c r="B39" s="167"/>
      <c r="C39" s="167"/>
      <c r="D39" s="167"/>
      <c r="E39" s="167"/>
      <c r="F39" s="167"/>
      <c r="G39" s="167"/>
      <c r="H39" s="167"/>
      <c r="I39" s="167"/>
    </row>
    <row r="40" spans="1:9" s="172" customFormat="1" ht="12.75" customHeight="1" x14ac:dyDescent="0.2">
      <c r="A40" s="167"/>
      <c r="B40" s="167"/>
      <c r="C40" s="167"/>
      <c r="D40" s="167"/>
      <c r="E40" s="167"/>
      <c r="F40" s="167"/>
      <c r="G40" s="167"/>
      <c r="H40" s="167"/>
      <c r="I40" s="167"/>
    </row>
    <row r="41" spans="1:9" s="172" customFormat="1" ht="12.75" customHeight="1" x14ac:dyDescent="0.2">
      <c r="A41" s="167"/>
      <c r="B41" s="167"/>
      <c r="C41" s="167"/>
      <c r="D41" s="167"/>
      <c r="E41" s="167"/>
      <c r="F41" s="167"/>
      <c r="G41" s="167"/>
      <c r="H41" s="167"/>
      <c r="I41" s="167"/>
    </row>
    <row r="42" spans="1:9" s="172" customFormat="1" ht="12.75" customHeight="1" x14ac:dyDescent="0.2">
      <c r="A42" s="167"/>
      <c r="B42" s="167"/>
      <c r="C42" s="167"/>
      <c r="D42" s="167"/>
      <c r="E42" s="167"/>
      <c r="F42" s="167"/>
      <c r="G42" s="167"/>
      <c r="H42" s="167"/>
      <c r="I42" s="167"/>
    </row>
    <row r="43" spans="1:9" s="172" customFormat="1" ht="12.75" customHeight="1" x14ac:dyDescent="0.2">
      <c r="A43" s="167"/>
      <c r="B43" s="167"/>
      <c r="C43" s="167"/>
      <c r="D43" s="167"/>
      <c r="E43" s="167"/>
      <c r="F43" s="167"/>
      <c r="G43" s="167"/>
      <c r="H43" s="167"/>
      <c r="I43" s="167"/>
    </row>
    <row r="44" spans="1:9" s="172" customFormat="1" ht="12.75" customHeight="1" x14ac:dyDescent="0.2">
      <c r="A44" s="167"/>
      <c r="B44" s="167"/>
      <c r="C44" s="167"/>
      <c r="D44" s="167"/>
      <c r="E44" s="167"/>
      <c r="F44" s="167"/>
      <c r="G44" s="167"/>
      <c r="H44" s="167"/>
      <c r="I44" s="167"/>
    </row>
    <row r="45" spans="1:9" s="172" customFormat="1" ht="12.75" customHeight="1" x14ac:dyDescent="0.2">
      <c r="A45" s="167"/>
      <c r="B45" s="167"/>
      <c r="C45" s="167"/>
      <c r="D45" s="167"/>
      <c r="E45" s="167"/>
      <c r="F45" s="167"/>
      <c r="G45" s="167"/>
      <c r="H45" s="167"/>
      <c r="I45" s="167"/>
    </row>
    <row r="46" spans="1:9" s="172" customFormat="1" ht="12.75" customHeight="1" x14ac:dyDescent="0.2">
      <c r="A46" s="167"/>
      <c r="B46" s="167"/>
      <c r="C46" s="167"/>
      <c r="D46" s="167"/>
      <c r="E46" s="167"/>
      <c r="F46" s="167"/>
      <c r="G46" s="167"/>
      <c r="H46" s="167"/>
      <c r="I46" s="167"/>
    </row>
    <row r="47" spans="1:9" s="172" customFormat="1" ht="12.75" customHeight="1" x14ac:dyDescent="0.2">
      <c r="A47" s="167"/>
      <c r="B47" s="167"/>
      <c r="C47" s="167"/>
      <c r="D47" s="167"/>
      <c r="E47" s="167"/>
      <c r="F47" s="167"/>
      <c r="G47" s="167"/>
      <c r="H47" s="167"/>
      <c r="I47" s="167"/>
    </row>
    <row r="48" spans="1:9" s="172" customFormat="1" ht="12.75" customHeight="1" x14ac:dyDescent="0.2">
      <c r="A48" s="167"/>
      <c r="B48" s="167"/>
      <c r="C48" s="167"/>
      <c r="D48" s="167"/>
      <c r="E48" s="167"/>
      <c r="F48" s="167"/>
      <c r="G48" s="167"/>
      <c r="H48" s="167"/>
      <c r="I48" s="167"/>
    </row>
    <row r="49" spans="1:256" s="172" customFormat="1" ht="12.75" customHeight="1" x14ac:dyDescent="0.2">
      <c r="A49" s="167"/>
      <c r="B49" s="167"/>
      <c r="C49" s="167"/>
      <c r="D49" s="167"/>
      <c r="E49" s="167"/>
      <c r="F49" s="167"/>
      <c r="G49" s="167"/>
      <c r="H49" s="167"/>
      <c r="I49" s="167"/>
    </row>
    <row r="50" spans="1:256" s="172" customFormat="1" ht="12.75" customHeight="1" x14ac:dyDescent="0.2">
      <c r="A50" s="167"/>
      <c r="B50" s="167"/>
      <c r="C50" s="167"/>
      <c r="D50" s="167"/>
      <c r="E50" s="167"/>
      <c r="F50" s="167"/>
      <c r="G50" s="167"/>
      <c r="H50" s="167"/>
      <c r="I50" s="167"/>
    </row>
    <row r="51" spans="1:256" s="172" customFormat="1" ht="12.75" customHeight="1" x14ac:dyDescent="0.2">
      <c r="A51" s="167"/>
      <c r="B51" s="167"/>
      <c r="C51" s="167"/>
      <c r="D51" s="167"/>
      <c r="E51" s="167"/>
      <c r="F51" s="167"/>
      <c r="G51" s="167"/>
      <c r="H51" s="167"/>
      <c r="I51" s="167"/>
    </row>
    <row r="52" spans="1:256" s="172" customFormat="1" ht="12.75" customHeight="1" x14ac:dyDescent="0.2">
      <c r="A52" s="167"/>
      <c r="B52" s="167"/>
      <c r="C52" s="167"/>
      <c r="D52" s="167"/>
      <c r="E52" s="167"/>
      <c r="F52" s="167"/>
      <c r="G52" s="167"/>
      <c r="H52" s="167"/>
      <c r="I52" s="167"/>
    </row>
    <row r="53" spans="1:256" s="172" customFormat="1" ht="12.75" customHeight="1" x14ac:dyDescent="0.2">
      <c r="A53" s="167"/>
      <c r="B53" s="167"/>
      <c r="C53" s="167"/>
      <c r="D53" s="167"/>
      <c r="E53" s="167"/>
      <c r="F53" s="167"/>
      <c r="G53" s="167"/>
      <c r="H53" s="167"/>
      <c r="I53" s="167"/>
    </row>
    <row r="54" spans="1:256" ht="12.75" hidden="1" customHeight="1" x14ac:dyDescent="0.2"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74"/>
      <c r="CC54" s="174"/>
      <c r="CD54" s="174"/>
      <c r="CE54" s="174"/>
      <c r="CF54" s="174"/>
      <c r="CG54" s="174"/>
      <c r="CH54" s="174"/>
      <c r="CI54" s="174"/>
      <c r="CJ54" s="174"/>
      <c r="CK54" s="174"/>
      <c r="CL54" s="174"/>
      <c r="CM54" s="174"/>
      <c r="CN54" s="174"/>
      <c r="CO54" s="174"/>
      <c r="CP54" s="174"/>
      <c r="CQ54" s="174"/>
      <c r="CR54" s="174"/>
      <c r="CS54" s="174"/>
      <c r="CT54" s="174"/>
      <c r="CU54" s="174"/>
      <c r="CV54" s="174"/>
      <c r="CW54" s="174"/>
      <c r="CX54" s="174"/>
      <c r="CY54" s="174"/>
      <c r="CZ54" s="174"/>
      <c r="DA54" s="174"/>
      <c r="DB54" s="174"/>
      <c r="DC54" s="174"/>
      <c r="DD54" s="174"/>
      <c r="DE54" s="174"/>
      <c r="DF54" s="174"/>
      <c r="DG54" s="174"/>
      <c r="DH54" s="174"/>
      <c r="DI54" s="174"/>
      <c r="DJ54" s="174"/>
      <c r="DK54" s="174"/>
      <c r="DL54" s="174"/>
      <c r="DM54" s="174"/>
      <c r="DN54" s="174"/>
      <c r="DO54" s="174"/>
      <c r="DP54" s="174"/>
      <c r="DQ54" s="174"/>
      <c r="DR54" s="174"/>
      <c r="DS54" s="174"/>
      <c r="DT54" s="174"/>
      <c r="DU54" s="174"/>
      <c r="DV54" s="174"/>
      <c r="DW54" s="174"/>
      <c r="DX54" s="174"/>
      <c r="DY54" s="174"/>
      <c r="DZ54" s="174"/>
      <c r="EA54" s="174"/>
      <c r="EB54" s="174"/>
      <c r="EC54" s="174"/>
      <c r="ED54" s="174"/>
      <c r="EE54" s="174"/>
      <c r="EF54" s="174"/>
      <c r="EG54" s="174"/>
      <c r="EH54" s="174"/>
      <c r="EI54" s="174"/>
      <c r="EJ54" s="174"/>
      <c r="EK54" s="174"/>
      <c r="EL54" s="174"/>
      <c r="EM54" s="174"/>
      <c r="EN54" s="174"/>
      <c r="EO54" s="174"/>
      <c r="EP54" s="174"/>
      <c r="EQ54" s="174"/>
      <c r="ER54" s="174"/>
      <c r="ES54" s="174"/>
      <c r="ET54" s="174"/>
      <c r="EU54" s="174"/>
      <c r="EV54" s="174"/>
      <c r="EW54" s="174"/>
      <c r="EX54" s="174"/>
      <c r="EY54" s="174"/>
      <c r="EZ54" s="174"/>
      <c r="FA54" s="174"/>
      <c r="FB54" s="174"/>
      <c r="FC54" s="174"/>
      <c r="FD54" s="174"/>
      <c r="FE54" s="174"/>
      <c r="FF54" s="174"/>
      <c r="FG54" s="174"/>
      <c r="FH54" s="174"/>
      <c r="FI54" s="174"/>
      <c r="FJ54" s="174"/>
      <c r="FK54" s="174"/>
      <c r="FL54" s="174"/>
      <c r="FM54" s="174"/>
      <c r="FN54" s="174"/>
      <c r="FO54" s="174"/>
      <c r="FP54" s="174"/>
      <c r="FQ54" s="174"/>
      <c r="FR54" s="174"/>
      <c r="FS54" s="174"/>
      <c r="FT54" s="174"/>
      <c r="FU54" s="174"/>
      <c r="FV54" s="174"/>
      <c r="FW54" s="174"/>
      <c r="FX54" s="174"/>
      <c r="FY54" s="174"/>
      <c r="FZ54" s="174"/>
      <c r="GA54" s="174"/>
      <c r="GB54" s="174"/>
      <c r="GC54" s="174"/>
      <c r="GD54" s="174"/>
      <c r="GE54" s="174"/>
      <c r="GF54" s="174"/>
      <c r="GG54" s="174"/>
      <c r="GH54" s="174"/>
      <c r="GI54" s="174"/>
      <c r="GJ54" s="174"/>
      <c r="GK54" s="174"/>
      <c r="GL54" s="174"/>
      <c r="GM54" s="174"/>
      <c r="GN54" s="174"/>
      <c r="GO54" s="174"/>
      <c r="GP54" s="174"/>
      <c r="GQ54" s="174"/>
      <c r="GR54" s="174"/>
      <c r="GS54" s="174"/>
      <c r="GT54" s="174"/>
      <c r="GU54" s="174"/>
      <c r="GV54" s="174"/>
      <c r="GW54" s="174"/>
      <c r="GX54" s="174"/>
      <c r="GY54" s="174"/>
      <c r="GZ54" s="174"/>
      <c r="HA54" s="174"/>
      <c r="HB54" s="174"/>
      <c r="HC54" s="174"/>
      <c r="HD54" s="174"/>
      <c r="HE54" s="174"/>
      <c r="HF54" s="174"/>
      <c r="HG54" s="174"/>
      <c r="HH54" s="174"/>
      <c r="HI54" s="174"/>
      <c r="HJ54" s="174"/>
      <c r="HK54" s="174"/>
      <c r="HL54" s="174"/>
      <c r="HM54" s="174"/>
      <c r="HN54" s="174"/>
      <c r="HO54" s="174"/>
      <c r="HP54" s="174"/>
      <c r="HQ54" s="174"/>
      <c r="HR54" s="174"/>
      <c r="HS54" s="174"/>
      <c r="HT54" s="174"/>
      <c r="HU54" s="174"/>
      <c r="HV54" s="174"/>
      <c r="HW54" s="174"/>
      <c r="HX54" s="174"/>
      <c r="HY54" s="174"/>
      <c r="HZ54" s="174"/>
      <c r="IA54" s="174"/>
      <c r="IB54" s="174"/>
      <c r="IC54" s="174"/>
      <c r="ID54" s="174"/>
      <c r="IE54" s="174"/>
      <c r="IF54" s="174"/>
      <c r="IG54" s="174"/>
      <c r="IH54" s="174"/>
      <c r="II54" s="174"/>
      <c r="IJ54" s="174"/>
      <c r="IK54" s="174"/>
      <c r="IL54" s="174"/>
      <c r="IM54" s="174"/>
      <c r="IN54" s="174"/>
      <c r="IO54" s="174"/>
      <c r="IP54" s="174"/>
      <c r="IQ54" s="174"/>
      <c r="IR54" s="174"/>
      <c r="IS54" s="174"/>
      <c r="IT54" s="174"/>
      <c r="IU54" s="174"/>
      <c r="IV54" s="174"/>
    </row>
    <row r="55" spans="1:256" ht="12.75" customHeight="1" x14ac:dyDescent="0.2"/>
    <row r="56" spans="1:256" ht="12.75" customHeight="1" x14ac:dyDescent="0.2"/>
    <row r="57" spans="1:256" ht="12.75" customHeight="1" x14ac:dyDescent="0.2"/>
    <row r="58" spans="1:256" ht="12.75" customHeight="1" x14ac:dyDescent="0.2"/>
    <row r="59" spans="1:256" ht="12.75" customHeight="1" x14ac:dyDescent="0.2"/>
    <row r="60" spans="1:256" ht="12.75" customHeight="1" x14ac:dyDescent="0.2"/>
    <row r="61" spans="1:256" ht="12.75" customHeight="1" x14ac:dyDescent="0.2"/>
    <row r="62" spans="1:256" ht="12.75" customHeight="1" x14ac:dyDescent="0.2"/>
    <row r="63" spans="1:256" ht="12.75" customHeight="1" x14ac:dyDescent="0.2"/>
    <row r="64" spans="1:25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</sheetData>
  <mergeCells count="14">
    <mergeCell ref="B18:G19"/>
    <mergeCell ref="E11:I11"/>
    <mergeCell ref="E7:I7"/>
    <mergeCell ref="E16:I16"/>
    <mergeCell ref="B1:G1"/>
    <mergeCell ref="B2:G2"/>
    <mergeCell ref="A1:A17"/>
    <mergeCell ref="H1:I2"/>
    <mergeCell ref="B3:I3"/>
    <mergeCell ref="E15:I15"/>
    <mergeCell ref="D5:D6"/>
    <mergeCell ref="B4:I4"/>
    <mergeCell ref="B5:C5"/>
    <mergeCell ref="E6:I6"/>
  </mergeCells>
  <phoneticPr fontId="2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Footer>&amp;L&amp;A&amp;C&amp;D&amp;R&amp;P/&amp;N</oddFooter>
  </headerFooter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H92"/>
  <sheetViews>
    <sheetView view="pageBreakPreview" topLeftCell="A70" zoomScale="130" zoomScaleNormal="70" zoomScaleSheetLayoutView="130" workbookViewId="0">
      <selection activeCell="F63" sqref="F63"/>
    </sheetView>
  </sheetViews>
  <sheetFormatPr defaultColWidth="9.140625" defaultRowHeight="12" x14ac:dyDescent="0.2"/>
  <cols>
    <col min="1" max="1" width="6.7109375" style="292" customWidth="1"/>
    <col min="2" max="2" width="72.7109375" style="293" customWidth="1"/>
    <col min="3" max="3" width="12.28515625" style="294" customWidth="1"/>
    <col min="4" max="4" width="12.28515625" style="295" customWidth="1"/>
    <col min="5" max="5" width="12.28515625" style="296" customWidth="1"/>
    <col min="6" max="6" width="12" style="296" customWidth="1"/>
    <col min="7" max="7" width="11.5703125" style="278" customWidth="1"/>
    <col min="8" max="16384" width="9.140625" style="278"/>
  </cols>
  <sheetData>
    <row r="1" spans="1:8" ht="15.6" customHeight="1" x14ac:dyDescent="0.2">
      <c r="A1" s="417" t="s">
        <v>144</v>
      </c>
      <c r="B1" s="418"/>
      <c r="C1" s="418"/>
      <c r="D1" s="419"/>
      <c r="E1" s="443" t="s">
        <v>435</v>
      </c>
      <c r="F1" s="444"/>
    </row>
    <row r="2" spans="1:8" ht="17.45" customHeight="1" x14ac:dyDescent="0.2">
      <c r="A2" s="420" t="s">
        <v>427</v>
      </c>
      <c r="B2" s="421"/>
      <c r="C2" s="421"/>
      <c r="D2" s="422"/>
      <c r="E2" s="445"/>
      <c r="F2" s="446"/>
    </row>
    <row r="3" spans="1:8" x14ac:dyDescent="0.2">
      <c r="A3" s="456"/>
      <c r="B3" s="457"/>
      <c r="C3" s="457"/>
      <c r="D3" s="457"/>
      <c r="E3" s="457"/>
      <c r="F3" s="458"/>
      <c r="G3" s="267"/>
      <c r="H3" s="268"/>
    </row>
    <row r="4" spans="1:8" s="279" customFormat="1" x14ac:dyDescent="0.2">
      <c r="A4" s="449" t="s">
        <v>280</v>
      </c>
      <c r="B4" s="449"/>
      <c r="C4" s="449"/>
      <c r="D4" s="449"/>
      <c r="E4" s="449"/>
      <c r="F4" s="449"/>
    </row>
    <row r="5" spans="1:8" s="279" customFormat="1" ht="40.5" customHeight="1" x14ac:dyDescent="0.2">
      <c r="A5" s="450" t="s">
        <v>316</v>
      </c>
      <c r="B5" s="451"/>
      <c r="C5" s="451"/>
      <c r="D5" s="451"/>
      <c r="E5" s="451"/>
      <c r="F5" s="451"/>
    </row>
    <row r="6" spans="1:8" s="279" customFormat="1" ht="25.5" customHeight="1" x14ac:dyDescent="0.2">
      <c r="A6" s="452" t="s">
        <v>273</v>
      </c>
      <c r="B6" s="454" t="s">
        <v>274</v>
      </c>
      <c r="C6" s="454" t="s">
        <v>275</v>
      </c>
      <c r="D6" s="454" t="s">
        <v>276</v>
      </c>
      <c r="E6" s="447" t="s">
        <v>206</v>
      </c>
      <c r="F6" s="448"/>
    </row>
    <row r="7" spans="1:8" s="280" customFormat="1" ht="15" customHeight="1" x14ac:dyDescent="0.2">
      <c r="A7" s="453"/>
      <c r="B7" s="455"/>
      <c r="C7" s="455"/>
      <c r="D7" s="455"/>
      <c r="E7" s="269" t="s">
        <v>277</v>
      </c>
      <c r="F7" s="269" t="s">
        <v>278</v>
      </c>
    </row>
    <row r="8" spans="1:8" s="281" customFormat="1" ht="15" x14ac:dyDescent="0.2">
      <c r="A8" s="270" t="str">
        <f>'Bugetul cererii de finanțare'!A8</f>
        <v>CAP. 1</v>
      </c>
      <c r="B8" s="437" t="str">
        <f>'Bugetul cererii de finanțare'!B8:I8</f>
        <v>Cheltuieli pentru obținerea și amenajarea terenului</v>
      </c>
      <c r="C8" s="438"/>
      <c r="D8" s="438"/>
      <c r="E8" s="438"/>
      <c r="F8" s="438"/>
    </row>
    <row r="9" spans="1:8" s="282" customFormat="1" ht="15" x14ac:dyDescent="0.2">
      <c r="A9" s="271" t="str">
        <f>'Bugetul cererii de finanțare'!A9</f>
        <v>1.1</v>
      </c>
      <c r="B9" s="272" t="str">
        <f>'Bugetul cererii de finanțare'!B9</f>
        <v>Obţinerea terenului</v>
      </c>
      <c r="C9" s="273">
        <f>'Bugetul cererii de finanțare'!I9</f>
        <v>0</v>
      </c>
      <c r="D9" s="274" t="str">
        <f>IF(E9+F9&lt;&gt;C9,"Eroare!","")</f>
        <v/>
      </c>
      <c r="E9" s="275"/>
      <c r="F9" s="275"/>
    </row>
    <row r="10" spans="1:8" s="282" customFormat="1" ht="15" x14ac:dyDescent="0.2">
      <c r="A10" s="271" t="str">
        <f>'Bugetul cererii de finanțare'!A10</f>
        <v>1.2</v>
      </c>
      <c r="B10" s="272" t="str">
        <f>'Bugetul cererii de finanțare'!B10</f>
        <v>Amenajarea terenului</v>
      </c>
      <c r="C10" s="273">
        <f>'Bugetul cererii de finanțare'!I10</f>
        <v>0</v>
      </c>
      <c r="D10" s="274" t="str">
        <f>IF(E10+F10&lt;&gt;C10,"Eroare!","")</f>
        <v/>
      </c>
      <c r="E10" s="275"/>
      <c r="F10" s="275"/>
    </row>
    <row r="11" spans="1:8" s="282" customFormat="1" ht="15" x14ac:dyDescent="0.2">
      <c r="A11" s="271" t="str">
        <f>'Bugetul cererii de finanțare'!A11</f>
        <v>1.3</v>
      </c>
      <c r="B11" s="272" t="str">
        <f>'Bugetul cererii de finanțare'!B11</f>
        <v>Amenajari pentru protectia mediului si aducerea la starea initiala</v>
      </c>
      <c r="C11" s="273">
        <f>'Bugetul cererii de finanțare'!I11</f>
        <v>0</v>
      </c>
      <c r="D11" s="274" t="str">
        <f>IF(E11+F11&lt;&gt;C11,"Eroare!","")</f>
        <v/>
      </c>
      <c r="E11" s="275"/>
      <c r="F11" s="275"/>
    </row>
    <row r="12" spans="1:8" s="281" customFormat="1" ht="15" x14ac:dyDescent="0.2">
      <c r="A12" s="270"/>
      <c r="B12" s="276" t="str">
        <f>'Bugetul cererii de finanțare'!B12</f>
        <v>TOTAL CAPITOL 1</v>
      </c>
      <c r="C12" s="273">
        <f>'Bugetul cererii de finanțare'!I12</f>
        <v>0</v>
      </c>
      <c r="D12" s="274" t="str">
        <f>IF(E12+F12&lt;&gt;C12,"Eroare!","")</f>
        <v/>
      </c>
      <c r="E12" s="277">
        <f>SUM(E9:E11)</f>
        <v>0</v>
      </c>
      <c r="F12" s="277">
        <f>SUM(F9:F11)</f>
        <v>0</v>
      </c>
    </row>
    <row r="13" spans="1:8" s="281" customFormat="1" ht="15" x14ac:dyDescent="0.2">
      <c r="A13" s="270" t="str">
        <f>'Bugetul cererii de finanțare'!A13</f>
        <v>CAP. 2</v>
      </c>
      <c r="B13" s="437" t="str">
        <f>'Bugetul cererii de finanțare'!B13:I13</f>
        <v>Cheltuieli pentru asigurarea utilităţilor necesare obiectivului</v>
      </c>
      <c r="C13" s="438"/>
      <c r="D13" s="438"/>
      <c r="E13" s="438"/>
      <c r="F13" s="438"/>
    </row>
    <row r="14" spans="1:8" s="281" customFormat="1" ht="15" x14ac:dyDescent="0.2">
      <c r="A14" s="271" t="s">
        <v>224</v>
      </c>
      <c r="B14" s="272" t="s">
        <v>225</v>
      </c>
      <c r="C14" s="273">
        <f>'Bugetul cererii de finanțare'!I14</f>
        <v>0</v>
      </c>
      <c r="D14" s="274" t="str">
        <f>IF(E14+F14&lt;&gt;C14,"Eroare!","")</f>
        <v/>
      </c>
      <c r="E14" s="275"/>
      <c r="F14" s="275"/>
    </row>
    <row r="15" spans="1:8" s="281" customFormat="1" ht="15" x14ac:dyDescent="0.2">
      <c r="A15" s="270"/>
      <c r="B15" s="276" t="str">
        <f>'Bugetul cererii de finanțare'!B15</f>
        <v> TOTAL CAPITOL 2</v>
      </c>
      <c r="C15" s="273">
        <f>'Bugetul cererii de finanțare'!I15</f>
        <v>0</v>
      </c>
      <c r="D15" s="274" t="str">
        <f>IF(E15+F15&lt;&gt;C15,"Eroare!","")</f>
        <v/>
      </c>
      <c r="E15" s="277">
        <f t="shared" ref="E15:F15" si="0">E14</f>
        <v>0</v>
      </c>
      <c r="F15" s="277">
        <f t="shared" si="0"/>
        <v>0</v>
      </c>
    </row>
    <row r="16" spans="1:8" s="281" customFormat="1" ht="15" x14ac:dyDescent="0.2">
      <c r="A16" s="270" t="str">
        <f>'Bugetul cererii de finanțare'!A16</f>
        <v>CAP. 3</v>
      </c>
      <c r="B16" s="437" t="str">
        <f>'Bugetul cererii de finanțare'!B16:I16</f>
        <v>Cheltuieli pentru proiectare și asistență tehnică</v>
      </c>
      <c r="C16" s="438"/>
      <c r="D16" s="438"/>
      <c r="E16" s="438"/>
      <c r="F16" s="438"/>
    </row>
    <row r="17" spans="1:6" s="282" customFormat="1" ht="15" x14ac:dyDescent="0.2">
      <c r="A17" s="271" t="str">
        <f>'Bugetul cererii de finanțare'!A17</f>
        <v>3.1</v>
      </c>
      <c r="B17" s="272" t="str">
        <f>'Bugetul cererii de finanțare'!B17</f>
        <v>Studii</v>
      </c>
      <c r="C17" s="273">
        <f>'Bugetul cererii de finanțare'!I17</f>
        <v>0</v>
      </c>
      <c r="D17" s="274" t="str">
        <f>IF(E17+F17&lt;&gt;C17,"Eroare!","")</f>
        <v/>
      </c>
      <c r="E17" s="275">
        <f>SUM(E18:E20)</f>
        <v>0</v>
      </c>
      <c r="F17" s="275">
        <f>SUM(F18:F20)</f>
        <v>0</v>
      </c>
    </row>
    <row r="18" spans="1:6" s="282" customFormat="1" ht="15" x14ac:dyDescent="0.2">
      <c r="A18" s="271" t="str">
        <f>'Bugetul cererii de finanțare'!A18</f>
        <v>3.1.1</v>
      </c>
      <c r="B18" s="272" t="str">
        <f>'Bugetul cererii de finanțare'!B18</f>
        <v>studii de teren</v>
      </c>
      <c r="C18" s="273">
        <f>'Bugetul cererii de finanțare'!I18</f>
        <v>0</v>
      </c>
      <c r="D18" s="274" t="str">
        <f t="shared" ref="D18:D20" si="1">IF(E18+F18&lt;&gt;C18,"Eroare!","")</f>
        <v/>
      </c>
      <c r="E18" s="275"/>
      <c r="F18" s="275"/>
    </row>
    <row r="19" spans="1:6" s="282" customFormat="1" ht="15" x14ac:dyDescent="0.2">
      <c r="A19" s="271" t="str">
        <f>'Bugetul cererii de finanțare'!A19</f>
        <v>3.1.2</v>
      </c>
      <c r="B19" s="272" t="str">
        <f>'Bugetul cererii de finanțare'!B19</f>
        <v>raport privind impactul asupra mediului</v>
      </c>
      <c r="C19" s="273">
        <f>'Bugetul cererii de finanțare'!I19</f>
        <v>0</v>
      </c>
      <c r="D19" s="274" t="str">
        <f t="shared" si="1"/>
        <v/>
      </c>
      <c r="E19" s="275"/>
      <c r="F19" s="275"/>
    </row>
    <row r="20" spans="1:6" s="282" customFormat="1" ht="15" x14ac:dyDescent="0.2">
      <c r="A20" s="271" t="str">
        <f>'Bugetul cererii de finanțare'!A20</f>
        <v>3.1.3</v>
      </c>
      <c r="B20" s="272" t="str">
        <f>'Bugetul cererii de finanțare'!B20</f>
        <v>studii de specialitate necesare în funcție de specificul investiției</v>
      </c>
      <c r="C20" s="273">
        <f>'Bugetul cererii de finanțare'!I20</f>
        <v>0</v>
      </c>
      <c r="D20" s="274" t="str">
        <f t="shared" si="1"/>
        <v/>
      </c>
      <c r="E20" s="275"/>
      <c r="F20" s="275"/>
    </row>
    <row r="21" spans="1:6" s="282" customFormat="1" ht="15" x14ac:dyDescent="0.2">
      <c r="A21" s="271" t="str">
        <f>'Bugetul cererii de finanțare'!A21</f>
        <v>3.2</v>
      </c>
      <c r="B21" s="272" t="str">
        <f>'Bugetul cererii de finanțare'!B21</f>
        <v>Documentații-suport și cheltuieli pt. obtinere avize, acorduri, autorizatii</v>
      </c>
      <c r="C21" s="273">
        <f>'Bugetul cererii de finanțare'!I21</f>
        <v>0</v>
      </c>
      <c r="D21" s="274" t="str">
        <f t="shared" ref="D21:D39" si="2">IF(E21+F21&lt;&gt;C21,"Eroare!","")</f>
        <v/>
      </c>
      <c r="E21" s="275"/>
      <c r="F21" s="275"/>
    </row>
    <row r="22" spans="1:6" s="282" customFormat="1" ht="24" x14ac:dyDescent="0.2">
      <c r="A22" s="271" t="str">
        <f>'Bugetul cererii de finanțare'!A22</f>
        <v>3.3</v>
      </c>
      <c r="B22" s="272" t="str">
        <f>'Bugetul cererii de finanțare'!B22</f>
        <v>Expertizate tehnică a construcțiilor existente, a structurilor și/sau, după caz, a proiectelor tehnice, inclusiv întocmirea de expertul tehnic a raportului de expertiză tehnică</v>
      </c>
      <c r="C22" s="273">
        <f>'Bugetul cererii de finanțare'!I22</f>
        <v>0</v>
      </c>
      <c r="D22" s="274" t="str">
        <f t="shared" si="2"/>
        <v/>
      </c>
      <c r="E22" s="275"/>
      <c r="F22" s="275"/>
    </row>
    <row r="23" spans="1:6" s="282" customFormat="1" ht="15" x14ac:dyDescent="0.2">
      <c r="A23" s="271" t="str">
        <f>'Bugetul cererii de finanțare'!A23</f>
        <v>3.4</v>
      </c>
      <c r="B23" s="272" t="str">
        <f>'Bugetul cererii de finanțare'!B23</f>
        <v>Certificarea performanței energetice și auditului energetic al clădirilor</v>
      </c>
      <c r="C23" s="273">
        <f>'Bugetul cererii de finanțare'!I23</f>
        <v>0</v>
      </c>
      <c r="D23" s="274" t="str">
        <f t="shared" si="2"/>
        <v/>
      </c>
      <c r="E23" s="275"/>
      <c r="F23" s="275"/>
    </row>
    <row r="24" spans="1:6" s="282" customFormat="1" ht="15" x14ac:dyDescent="0.2">
      <c r="A24" s="271" t="str">
        <f>'Bugetul cererii de finanțare'!A24</f>
        <v>3.5</v>
      </c>
      <c r="B24" s="272" t="str">
        <f>'Bugetul cererii de finanțare'!B24</f>
        <v>Proiectare</v>
      </c>
      <c r="C24" s="273">
        <f>'Bugetul cererii de finanțare'!I24</f>
        <v>0</v>
      </c>
      <c r="D24" s="274" t="str">
        <f t="shared" si="2"/>
        <v/>
      </c>
      <c r="E24" s="275">
        <f>SUM(E25:E30)</f>
        <v>0</v>
      </c>
      <c r="F24" s="275">
        <f>SUM(F25:F30)</f>
        <v>0</v>
      </c>
    </row>
    <row r="25" spans="1:6" s="282" customFormat="1" ht="15" x14ac:dyDescent="0.2">
      <c r="A25" s="271" t="str">
        <f>'Bugetul cererii de finanțare'!A25</f>
        <v>3.5.1</v>
      </c>
      <c r="B25" s="272" t="str">
        <f>'Bugetul cererii de finanțare'!B25</f>
        <v>tema de proiectare</v>
      </c>
      <c r="C25" s="273">
        <f>'Bugetul cererii de finanțare'!I25</f>
        <v>0</v>
      </c>
      <c r="D25" s="274" t="str">
        <f t="shared" si="2"/>
        <v/>
      </c>
      <c r="E25" s="275"/>
      <c r="F25" s="275"/>
    </row>
    <row r="26" spans="1:6" s="282" customFormat="1" ht="15" x14ac:dyDescent="0.2">
      <c r="A26" s="271" t="str">
        <f>'Bugetul cererii de finanțare'!A26</f>
        <v>3.5.2</v>
      </c>
      <c r="B26" s="272" t="str">
        <f>'Bugetul cererii de finanțare'!B26</f>
        <v>studiu de prefezabilitate</v>
      </c>
      <c r="C26" s="273">
        <f>'Bugetul cererii de finanțare'!I26</f>
        <v>0</v>
      </c>
      <c r="D26" s="274" t="str">
        <f t="shared" si="2"/>
        <v/>
      </c>
      <c r="E26" s="275"/>
      <c r="F26" s="275"/>
    </row>
    <row r="27" spans="1:6" s="282" customFormat="1" ht="15" x14ac:dyDescent="0.2">
      <c r="A27" s="271" t="str">
        <f>'Bugetul cererii de finanțare'!A27</f>
        <v>3.5.3</v>
      </c>
      <c r="B27" s="272" t="str">
        <f>'Bugetul cererii de finanțare'!B27</f>
        <v>studiu de fezabilitate/documentație de avizare a lucrărilor de intervenții și deviz general</v>
      </c>
      <c r="C27" s="273">
        <f>'Bugetul cererii de finanțare'!I27</f>
        <v>0</v>
      </c>
      <c r="D27" s="274" t="str">
        <f t="shared" si="2"/>
        <v/>
      </c>
      <c r="E27" s="275"/>
      <c r="F27" s="275"/>
    </row>
    <row r="28" spans="1:6" s="282" customFormat="1" ht="15" x14ac:dyDescent="0.2">
      <c r="A28" s="271" t="str">
        <f>'Bugetul cererii de finanțare'!A28</f>
        <v>3.5.4</v>
      </c>
      <c r="B28" s="272" t="str">
        <f>'Bugetul cererii de finanțare'!B28</f>
        <v>documentațiile tehnice necesare în vederea obținerii avizelor/acordurilor/autorizațiilor</v>
      </c>
      <c r="C28" s="273">
        <f>'Bugetul cererii de finanțare'!I28</f>
        <v>0</v>
      </c>
      <c r="D28" s="274" t="str">
        <f t="shared" si="2"/>
        <v/>
      </c>
      <c r="E28" s="275"/>
      <c r="F28" s="275"/>
    </row>
    <row r="29" spans="1:6" s="282" customFormat="1" ht="15" x14ac:dyDescent="0.2">
      <c r="A29" s="271" t="str">
        <f>'Bugetul cererii de finanțare'!A29</f>
        <v>3.5.5</v>
      </c>
      <c r="B29" s="272" t="str">
        <f>'Bugetul cererii de finanțare'!B29</f>
        <v>verificarea tehnică de calitate a proiectului tehnic și a detaliilor de execuție</v>
      </c>
      <c r="C29" s="273">
        <f>'Bugetul cererii de finanțare'!I29</f>
        <v>0</v>
      </c>
      <c r="D29" s="274" t="str">
        <f t="shared" si="2"/>
        <v/>
      </c>
      <c r="E29" s="275"/>
      <c r="F29" s="275"/>
    </row>
    <row r="30" spans="1:6" s="282" customFormat="1" ht="15" x14ac:dyDescent="0.2">
      <c r="A30" s="271" t="str">
        <f>'Bugetul cererii de finanțare'!A30</f>
        <v>3.5.6</v>
      </c>
      <c r="B30" s="272" t="str">
        <f>'Bugetul cererii de finanțare'!B30</f>
        <v>proiect tehnic și detalii de execuție</v>
      </c>
      <c r="C30" s="273">
        <f>'Bugetul cererii de finanțare'!I30</f>
        <v>0</v>
      </c>
      <c r="D30" s="274" t="str">
        <f t="shared" si="2"/>
        <v/>
      </c>
      <c r="E30" s="275"/>
      <c r="F30" s="275"/>
    </row>
    <row r="31" spans="1:6" s="282" customFormat="1" ht="15" x14ac:dyDescent="0.2">
      <c r="A31" s="271" t="str">
        <f>'Bugetul cererii de finanțare'!A31</f>
        <v>3.6</v>
      </c>
      <c r="B31" s="272" t="str">
        <f>'Bugetul cererii de finanțare'!B31</f>
        <v>Organizarea procedurilor de achiziție</v>
      </c>
      <c r="C31" s="273">
        <f>'Bugetul cererii de finanțare'!I31</f>
        <v>0</v>
      </c>
      <c r="D31" s="274" t="str">
        <f t="shared" ref="D31" si="3">IF(E31+F31&lt;&gt;C31,"Eroare!","")</f>
        <v/>
      </c>
      <c r="E31" s="275"/>
      <c r="F31" s="275"/>
    </row>
    <row r="32" spans="1:6" s="282" customFormat="1" ht="15" x14ac:dyDescent="0.2">
      <c r="A32" s="271" t="str">
        <f>'Bugetul cererii de finanțare'!A32</f>
        <v>3.7</v>
      </c>
      <c r="B32" s="272" t="str">
        <f>'Bugetul cererii de finanțare'!B32</f>
        <v>Consultanta</v>
      </c>
      <c r="C32" s="273">
        <f>'Bugetul cererii de finanțare'!I32</f>
        <v>0</v>
      </c>
      <c r="D32" s="274" t="str">
        <f t="shared" si="2"/>
        <v/>
      </c>
      <c r="E32" s="275">
        <f>SUM(E33:E34)</f>
        <v>0</v>
      </c>
      <c r="F32" s="275">
        <f>SUM(F33:F34)</f>
        <v>0</v>
      </c>
    </row>
    <row r="33" spans="1:6" s="282" customFormat="1" ht="15" x14ac:dyDescent="0.2">
      <c r="A33" s="271" t="str">
        <f>'Bugetul cererii de finanțare'!A33</f>
        <v>3.7.1</v>
      </c>
      <c r="B33" s="272" t="str">
        <f>'Bugetul cererii de finanțare'!B33</f>
        <v>managementul de proiect pentru obiectivul de investiții</v>
      </c>
      <c r="C33" s="273">
        <f>'Bugetul cererii de finanțare'!I33</f>
        <v>0</v>
      </c>
      <c r="D33" s="274" t="str">
        <f t="shared" si="2"/>
        <v/>
      </c>
      <c r="E33" s="275"/>
      <c r="F33" s="275"/>
    </row>
    <row r="34" spans="1:6" s="282" customFormat="1" ht="15" x14ac:dyDescent="0.2">
      <c r="A34" s="271" t="str">
        <f>'Bugetul cererii de finanțare'!A34</f>
        <v>3.7.2</v>
      </c>
      <c r="B34" s="272" t="str">
        <f>'Bugetul cererii de finanțare'!B34</f>
        <v>auditul financiar</v>
      </c>
      <c r="C34" s="273">
        <f>'Bugetul cererii de finanțare'!I34</f>
        <v>0</v>
      </c>
      <c r="D34" s="274" t="str">
        <f t="shared" si="2"/>
        <v/>
      </c>
      <c r="E34" s="275"/>
      <c r="F34" s="275"/>
    </row>
    <row r="35" spans="1:6" s="282" customFormat="1" ht="15" x14ac:dyDescent="0.2">
      <c r="A35" s="271" t="str">
        <f>'Bugetul cererii de finanțare'!A35</f>
        <v>3.8</v>
      </c>
      <c r="B35" s="272" t="str">
        <f>'Bugetul cererii de finanțare'!B35</f>
        <v>Asistenta tehnica</v>
      </c>
      <c r="C35" s="273">
        <f>'Bugetul cererii de finanțare'!I35</f>
        <v>0</v>
      </c>
      <c r="D35" s="274" t="str">
        <f t="shared" si="2"/>
        <v/>
      </c>
      <c r="E35" s="275">
        <f>E36+E37</f>
        <v>0</v>
      </c>
      <c r="F35" s="275">
        <f>F36+F37</f>
        <v>0</v>
      </c>
    </row>
    <row r="36" spans="1:6" s="282" customFormat="1" ht="15" x14ac:dyDescent="0.2">
      <c r="A36" s="271" t="str">
        <f>'Bugetul cererii de finanțare'!A36</f>
        <v>3.8.1</v>
      </c>
      <c r="B36" s="272" t="str">
        <f>'Bugetul cererii de finanțare'!B36</f>
        <v>asistență tehnică din partea proiectantului</v>
      </c>
      <c r="C36" s="273">
        <f>'Bugetul cererii de finanțare'!I36</f>
        <v>0</v>
      </c>
      <c r="D36" s="274" t="str">
        <f t="shared" si="2"/>
        <v/>
      </c>
      <c r="E36" s="275"/>
      <c r="F36" s="275"/>
    </row>
    <row r="37" spans="1:6" s="282" customFormat="1" ht="15" x14ac:dyDescent="0.2">
      <c r="A37" s="271" t="str">
        <f>'Bugetul cererii de finanțare'!A37</f>
        <v>3.8.2</v>
      </c>
      <c r="B37" s="272" t="str">
        <f>'Bugetul cererii de finanțare'!B37</f>
        <v>dirigenție de șantier, asigurată de personal tehnic de specialitate, autorizat</v>
      </c>
      <c r="C37" s="273">
        <f>'Bugetul cererii de finanțare'!I37</f>
        <v>0</v>
      </c>
      <c r="D37" s="274" t="str">
        <f t="shared" si="2"/>
        <v/>
      </c>
      <c r="E37" s="275"/>
      <c r="F37" s="275"/>
    </row>
    <row r="38" spans="1:6" s="282" customFormat="1" ht="15" x14ac:dyDescent="0.2">
      <c r="A38" s="271" t="str">
        <f>'Bugetul cererii de finanțare'!A38</f>
        <v>3.9</v>
      </c>
      <c r="B38" s="272" t="str">
        <f>'Bugetul cererii de finanțare'!B38</f>
        <v>Cheltuieli cu serviciile de consultanță pentru întocmirea dosarului cererii de finanțare</v>
      </c>
      <c r="C38" s="273">
        <f>'Bugetul cererii de finanțare'!I38</f>
        <v>0</v>
      </c>
      <c r="D38" s="274" t="str">
        <f t="shared" si="2"/>
        <v/>
      </c>
      <c r="E38" s="275"/>
      <c r="F38" s="275"/>
    </row>
    <row r="39" spans="1:6" s="281" customFormat="1" ht="15" x14ac:dyDescent="0.2">
      <c r="A39" s="270"/>
      <c r="B39" s="276" t="str">
        <f>'Bugetul cererii de finanțare'!B39</f>
        <v> TOTAL CAPITOL 3</v>
      </c>
      <c r="C39" s="273">
        <f>'Bugetul cererii de finanțare'!I39</f>
        <v>0</v>
      </c>
      <c r="D39" s="274" t="str">
        <f t="shared" si="2"/>
        <v/>
      </c>
      <c r="E39" s="277">
        <f>E17+E21+E22+E23+E24+E31+E32+E35+E38</f>
        <v>0</v>
      </c>
      <c r="F39" s="277">
        <f>F17+F21+F22+F23+F24+F31+F32+F35+F38</f>
        <v>0</v>
      </c>
    </row>
    <row r="40" spans="1:6" s="281" customFormat="1" ht="15" x14ac:dyDescent="0.2">
      <c r="A40" s="270" t="str">
        <f>'Bugetul cererii de finanțare'!A40</f>
        <v>CAP. 4</v>
      </c>
      <c r="B40" s="437" t="str">
        <f>'Bugetul cererii de finanțare'!B40:I40</f>
        <v>Cheltuieli pentru investiţia de bază</v>
      </c>
      <c r="C40" s="438"/>
      <c r="D40" s="438"/>
      <c r="E40" s="438"/>
      <c r="F40" s="438"/>
    </row>
    <row r="41" spans="1:6" s="282" customFormat="1" ht="15" x14ac:dyDescent="0.2">
      <c r="A41" s="271" t="str">
        <f>'Bugetul cererii de finanțare'!A41</f>
        <v>4.1</v>
      </c>
      <c r="B41" s="272" t="str">
        <f>'Bugetul cererii de finanțare'!B41</f>
        <v>Construcţii şi instalaţii</v>
      </c>
      <c r="C41" s="273">
        <f>'Bugetul cererii de finanțare'!I41</f>
        <v>0</v>
      </c>
      <c r="D41" s="274" t="str">
        <f>IF(E41+F41&lt;&gt;C41,"Eroare!","")</f>
        <v/>
      </c>
      <c r="E41" s="275"/>
      <c r="F41" s="275"/>
    </row>
    <row r="42" spans="1:6" s="282" customFormat="1" ht="15" x14ac:dyDescent="0.2">
      <c r="A42" s="271" t="str">
        <f>'Bugetul cererii de finanțare'!A42</f>
        <v>4.2</v>
      </c>
      <c r="B42" s="272" t="str">
        <f>'Bugetul cererii de finanțare'!B42</f>
        <v>Montaj utilaje, echipamente tehnologice și funcționale</v>
      </c>
      <c r="C42" s="273">
        <f>'Bugetul cererii de finanțare'!I42</f>
        <v>0</v>
      </c>
      <c r="D42" s="274" t="str">
        <f t="shared" ref="D42:D47" si="4">IF(E42+F42&lt;&gt;C42,"Eroare!","")</f>
        <v/>
      </c>
      <c r="E42" s="283"/>
      <c r="F42" s="283"/>
    </row>
    <row r="43" spans="1:6" s="282" customFormat="1" ht="15" x14ac:dyDescent="0.2">
      <c r="A43" s="271" t="str">
        <f>'Bugetul cererii de finanțare'!A43</f>
        <v>4.3</v>
      </c>
      <c r="B43" s="272" t="str">
        <f>'Bugetul cererii de finanțare'!B43</f>
        <v>Utilaje, echipamente tehnologice și funcționale care necesită montaj</v>
      </c>
      <c r="C43" s="273">
        <f>'Bugetul cererii de finanțare'!I43</f>
        <v>0</v>
      </c>
      <c r="D43" s="274" t="str">
        <f t="shared" si="4"/>
        <v/>
      </c>
      <c r="E43" s="283"/>
      <c r="F43" s="283"/>
    </row>
    <row r="44" spans="1:6" s="282" customFormat="1" ht="24" x14ac:dyDescent="0.2">
      <c r="A44" s="271" t="str">
        <f>'Bugetul cererii de finanțare'!A44</f>
        <v>4.4</v>
      </c>
      <c r="B44" s="272" t="str">
        <f>'Bugetul cererii de finanțare'!B44</f>
        <v>Utilaje, echipamente tehnologice și funcționale care nu necesită montaj  și echipamente   de transport</v>
      </c>
      <c r="C44" s="273">
        <f>'Bugetul cererii de finanțare'!I44</f>
        <v>0</v>
      </c>
      <c r="D44" s="274" t="str">
        <f t="shared" si="4"/>
        <v/>
      </c>
      <c r="E44" s="275"/>
      <c r="F44" s="275"/>
    </row>
    <row r="45" spans="1:6" s="282" customFormat="1" ht="15" x14ac:dyDescent="0.2">
      <c r="A45" s="271" t="str">
        <f>'Bugetul cererii de finanțare'!A45</f>
        <v>4.5</v>
      </c>
      <c r="B45" s="272" t="str">
        <f>'Bugetul cererii de finanțare'!B45</f>
        <v>Dotări</v>
      </c>
      <c r="C45" s="273">
        <f>'Bugetul cererii de finanțare'!I45</f>
        <v>0</v>
      </c>
      <c r="D45" s="274" t="str">
        <f t="shared" si="4"/>
        <v/>
      </c>
      <c r="E45" s="275"/>
      <c r="F45" s="275"/>
    </row>
    <row r="46" spans="1:6" s="282" customFormat="1" ht="15" x14ac:dyDescent="0.2">
      <c r="A46" s="271" t="str">
        <f>'Bugetul cererii de finanțare'!A46</f>
        <v>4.6</v>
      </c>
      <c r="B46" s="272" t="str">
        <f>'Bugetul cererii de finanțare'!B46</f>
        <v>Active necorporale</v>
      </c>
      <c r="C46" s="273">
        <f>'Bugetul cererii de finanțare'!I46</f>
        <v>0</v>
      </c>
      <c r="D46" s="274" t="str">
        <f t="shared" si="4"/>
        <v/>
      </c>
      <c r="E46" s="275"/>
      <c r="F46" s="275"/>
    </row>
    <row r="47" spans="1:6" s="281" customFormat="1" ht="15" x14ac:dyDescent="0.2">
      <c r="A47" s="270"/>
      <c r="B47" s="276" t="str">
        <f>'Bugetul cererii de finanțare'!B47</f>
        <v>TOTAL CAPITOL 4</v>
      </c>
      <c r="C47" s="273">
        <f>'Bugetul cererii de finanțare'!I47</f>
        <v>0</v>
      </c>
      <c r="D47" s="274" t="str">
        <f t="shared" si="4"/>
        <v/>
      </c>
      <c r="E47" s="277">
        <f>SUM(E41:E46)</f>
        <v>0</v>
      </c>
      <c r="F47" s="277">
        <f>SUM(F41:F46)</f>
        <v>0</v>
      </c>
    </row>
    <row r="48" spans="1:6" s="281" customFormat="1" ht="15" x14ac:dyDescent="0.2">
      <c r="A48" s="270" t="str">
        <f>'Bugetul cererii de finanțare'!A48</f>
        <v>CAP. 5</v>
      </c>
      <c r="B48" s="437" t="str">
        <f>'Bugetul cererii de finanțare'!B48:I48</f>
        <v>Alte cheltuieli</v>
      </c>
      <c r="C48" s="438"/>
      <c r="D48" s="438"/>
      <c r="E48" s="438"/>
      <c r="F48" s="438"/>
    </row>
    <row r="49" spans="1:6" s="282" customFormat="1" ht="15" x14ac:dyDescent="0.2">
      <c r="A49" s="271" t="str">
        <f>'Bugetul cererii de finanțare'!A49</f>
        <v>5.1</v>
      </c>
      <c r="B49" s="272" t="str">
        <f>'Bugetul cererii de finanțare'!B49</f>
        <v>Organizare de șantier</v>
      </c>
      <c r="C49" s="273">
        <f>'Bugetul cererii de finanțare'!I49</f>
        <v>0</v>
      </c>
      <c r="D49" s="274" t="str">
        <f>IF(E49+F49&lt;&gt;C49,"Eroare!","")</f>
        <v/>
      </c>
      <c r="E49" s="275">
        <f>E50+E51</f>
        <v>0</v>
      </c>
      <c r="F49" s="275">
        <f>F50+F51</f>
        <v>0</v>
      </c>
    </row>
    <row r="50" spans="1:6" s="282" customFormat="1" ht="15" x14ac:dyDescent="0.2">
      <c r="A50" s="271" t="str">
        <f>'Bugetul cererii de finanțare'!A50</f>
        <v>5.1.1</v>
      </c>
      <c r="B50" s="272" t="str">
        <f>'Bugetul cererii de finanțare'!B50</f>
        <v>Lucări de construcții și instalații aferente organizării de șantier</v>
      </c>
      <c r="C50" s="273">
        <f>'Bugetul cererii de finanțare'!I50</f>
        <v>0</v>
      </c>
      <c r="D50" s="274" t="str">
        <f t="shared" ref="D50:D59" si="5">IF(E50+F50&lt;&gt;C50,"Eroare!","")</f>
        <v/>
      </c>
      <c r="E50" s="275"/>
      <c r="F50" s="275"/>
    </row>
    <row r="51" spans="1:6" s="282" customFormat="1" ht="15" x14ac:dyDescent="0.2">
      <c r="A51" s="271" t="str">
        <f>'Bugetul cererii de finanțare'!A51</f>
        <v>5.1.2</v>
      </c>
      <c r="B51" s="272" t="str">
        <f>'Bugetul cererii de finanțare'!B51</f>
        <v>Cheltuieli conexe organizării de șantier</v>
      </c>
      <c r="C51" s="273">
        <f>'Bugetul cererii de finanțare'!I51</f>
        <v>0</v>
      </c>
      <c r="D51" s="274" t="str">
        <f t="shared" si="5"/>
        <v/>
      </c>
      <c r="E51" s="275"/>
      <c r="F51" s="275"/>
    </row>
    <row r="52" spans="1:6" s="282" customFormat="1" ht="15" x14ac:dyDescent="0.2">
      <c r="A52" s="271" t="str">
        <f>'Bugetul cererii de finanțare'!A52</f>
        <v>5.2</v>
      </c>
      <c r="B52" s="272" t="str">
        <f>'Bugetul cererii de finanțare'!B52</f>
        <v>Comisioane, cote, taxe</v>
      </c>
      <c r="C52" s="273">
        <f>'Bugetul cererii de finanțare'!I52</f>
        <v>0</v>
      </c>
      <c r="D52" s="274" t="str">
        <f t="shared" si="5"/>
        <v/>
      </c>
      <c r="E52" s="275">
        <f>SUM(E53:E56)</f>
        <v>0</v>
      </c>
      <c r="F52" s="275">
        <f>SUM(F53:F56)</f>
        <v>0</v>
      </c>
    </row>
    <row r="53" spans="1:6" s="282" customFormat="1" ht="24" x14ac:dyDescent="0.2">
      <c r="A53" s="271" t="str">
        <f>'Bugetul cererii de finanțare'!A53</f>
        <v>5.2.1</v>
      </c>
      <c r="B53" s="272" t="str">
        <f>'Bugetul cererii de finanțare'!B53</f>
        <v>cota aferentă Inspectoratului de Stat în Construcţii, calculată potrivit prevederilor Legii nr. 10/1995 privind calitatea în construcţii, republicată</v>
      </c>
      <c r="C53" s="273">
        <f>'Bugetul cererii de finanțare'!I53</f>
        <v>0</v>
      </c>
      <c r="D53" s="274" t="str">
        <f t="shared" si="5"/>
        <v/>
      </c>
      <c r="E53" s="275"/>
      <c r="F53" s="275"/>
    </row>
    <row r="54" spans="1:6" s="282" customFormat="1" ht="36" x14ac:dyDescent="0.2">
      <c r="A54" s="271" t="str">
        <f>'Bugetul cererii de finanțare'!A54</f>
        <v>5.2.2</v>
      </c>
      <c r="B54" s="272" t="str">
        <f>'Bugetul cererii de finanțare'!B54</f>
        <v>cota aferentă Inspectoratului de Stat în Construcţii, calculată potrivit prevederilor Legii nr. 50/1991 privind autorizarea executării lucrărilor de construcţii, republicată, cu modificările şi completările ulterioare</v>
      </c>
      <c r="C54" s="273">
        <f>'Bugetul cererii de finanțare'!I54</f>
        <v>0</v>
      </c>
      <c r="D54" s="274" t="str">
        <f t="shared" si="5"/>
        <v/>
      </c>
      <c r="E54" s="275"/>
      <c r="F54" s="275"/>
    </row>
    <row r="55" spans="1:6" s="282" customFormat="1" ht="24" x14ac:dyDescent="0.2">
      <c r="A55" s="271" t="str">
        <f>'Bugetul cererii de finanțare'!A55</f>
        <v>5.2.3</v>
      </c>
      <c r="B55" s="272" t="str">
        <f>'Bugetul cererii de finanțare'!B55</f>
        <v>cota aferentă Casei Sociale a Constructorilor - CSC, în aplicarea prevederilor Legii nr. 215/1997 privind Casa Socială a Constructorilor</v>
      </c>
      <c r="C55" s="273">
        <f>'Bugetul cererii de finanțare'!I55</f>
        <v>0</v>
      </c>
      <c r="D55" s="274" t="str">
        <f t="shared" si="5"/>
        <v/>
      </c>
      <c r="E55" s="275"/>
      <c r="F55" s="275"/>
    </row>
    <row r="56" spans="1:6" s="282" customFormat="1" ht="15" x14ac:dyDescent="0.2">
      <c r="A56" s="271" t="str">
        <f>'Bugetul cererii de finanțare'!A56</f>
        <v>5.2.4</v>
      </c>
      <c r="B56" s="272" t="str">
        <f>'Bugetul cererii de finanțare'!B56</f>
        <v>taxe pentru acorduri, avize conforme şi autorizaţia de construire/desfiinţare</v>
      </c>
      <c r="C56" s="273">
        <f>'Bugetul cererii de finanțare'!I56</f>
        <v>0</v>
      </c>
      <c r="D56" s="274" t="str">
        <f t="shared" si="5"/>
        <v/>
      </c>
      <c r="E56" s="275"/>
      <c r="F56" s="275"/>
    </row>
    <row r="57" spans="1:6" s="282" customFormat="1" ht="15" x14ac:dyDescent="0.2">
      <c r="A57" s="271" t="str">
        <f>'Bugetul cererii de finanțare'!A57</f>
        <v>5.3</v>
      </c>
      <c r="B57" s="272" t="str">
        <f>'Bugetul cererii de finanțare'!B57</f>
        <v>Cheltuieli diverse și neprevăzute</v>
      </c>
      <c r="C57" s="273">
        <f>'Bugetul cererii de finanțare'!I57</f>
        <v>0</v>
      </c>
      <c r="D57" s="274" t="str">
        <f t="shared" si="5"/>
        <v/>
      </c>
      <c r="E57" s="275"/>
      <c r="F57" s="275"/>
    </row>
    <row r="58" spans="1:6" s="282" customFormat="1" ht="15" x14ac:dyDescent="0.2">
      <c r="A58" s="271" t="str">
        <f>'Bugetul cererii de finanțare'!A58</f>
        <v>5.4</v>
      </c>
      <c r="B58" s="272" t="str">
        <f>'Bugetul cererii de finanțare'!B58</f>
        <v>Cheltuieli pentru informare și publicitate</v>
      </c>
      <c r="C58" s="273">
        <f>'Bugetul cererii de finanțare'!I58</f>
        <v>0</v>
      </c>
      <c r="D58" s="274" t="str">
        <f t="shared" si="5"/>
        <v/>
      </c>
      <c r="E58" s="275"/>
      <c r="F58" s="275"/>
    </row>
    <row r="59" spans="1:6" s="282" customFormat="1" ht="15" x14ac:dyDescent="0.2">
      <c r="A59" s="271"/>
      <c r="B59" s="276" t="str">
        <f>'Bugetul cererii de finanțare'!B59</f>
        <v>TOTAL CAPITOL 5</v>
      </c>
      <c r="C59" s="273">
        <f>'Bugetul cererii de finanțare'!I59</f>
        <v>0</v>
      </c>
      <c r="D59" s="274" t="str">
        <f t="shared" si="5"/>
        <v/>
      </c>
      <c r="E59" s="284">
        <f>E49+E52+E57+E58</f>
        <v>0</v>
      </c>
      <c r="F59" s="284">
        <f>F49+F52+F57+F58</f>
        <v>0</v>
      </c>
    </row>
    <row r="60" spans="1:6" s="282" customFormat="1" ht="15" x14ac:dyDescent="0.2">
      <c r="A60" s="270" t="str">
        <f>'Bugetul cererii de finanțare'!A60</f>
        <v>CAP. 6</v>
      </c>
      <c r="B60" s="439" t="str">
        <f>'Bugetul cererii de finanțare'!B60:I60</f>
        <v>Cheltuieli pentru probele tehnologice și teste de predare la beneficiar</v>
      </c>
      <c r="C60" s="440"/>
      <c r="D60" s="440"/>
      <c r="E60" s="440"/>
      <c r="F60" s="441"/>
    </row>
    <row r="61" spans="1:6" s="282" customFormat="1" ht="15" x14ac:dyDescent="0.2">
      <c r="A61" s="271" t="str">
        <f>'Bugetul cererii de finanțare'!A61</f>
        <v>6.1</v>
      </c>
      <c r="B61" s="285" t="str">
        <f>'Bugetul cererii de finanțare'!B61</f>
        <v>Pregătirea personalului de exploatare</v>
      </c>
      <c r="C61" s="273">
        <f>'Bugetul cererii de finanțare'!I61</f>
        <v>0</v>
      </c>
      <c r="D61" s="274" t="str">
        <f t="shared" ref="D61:D63" si="6">IF(E61+F61&lt;&gt;C61,"Eroare!","")</f>
        <v/>
      </c>
      <c r="E61" s="275"/>
      <c r="F61" s="275"/>
    </row>
    <row r="62" spans="1:6" s="281" customFormat="1" ht="15" x14ac:dyDescent="0.2">
      <c r="A62" s="271" t="str">
        <f>'Bugetul cererii de finanțare'!A62</f>
        <v>6.2</v>
      </c>
      <c r="B62" s="272" t="str">
        <f>'Bugetul cererii de finanțare'!B62</f>
        <v>Probe tehnologice și teste</v>
      </c>
      <c r="C62" s="273">
        <f>'Bugetul cererii de finanțare'!I62</f>
        <v>0</v>
      </c>
      <c r="D62" s="274" t="str">
        <f t="shared" si="6"/>
        <v/>
      </c>
      <c r="E62" s="275"/>
      <c r="F62" s="275"/>
    </row>
    <row r="63" spans="1:6" s="281" customFormat="1" ht="15" x14ac:dyDescent="0.2">
      <c r="A63" s="270"/>
      <c r="B63" s="276" t="str">
        <f>'Bugetul cererii de finanțare'!B63</f>
        <v>TOTAL CAPITOL 6</v>
      </c>
      <c r="C63" s="273">
        <f>'Bugetul cererii de finanțare'!I63</f>
        <v>0</v>
      </c>
      <c r="D63" s="274" t="str">
        <f t="shared" si="6"/>
        <v/>
      </c>
      <c r="E63" s="277">
        <f>E61+E62</f>
        <v>0</v>
      </c>
      <c r="F63" s="277">
        <f>F61+F62</f>
        <v>0</v>
      </c>
    </row>
    <row r="64" spans="1:6" s="281" customFormat="1" ht="15" x14ac:dyDescent="0.2">
      <c r="A64" s="270" t="str">
        <f>'Bugetul cererii de finanțare'!A64</f>
        <v>CAP. 7</v>
      </c>
      <c r="B64" s="437" t="str">
        <f>'Bugetul cererii de finanțare'!B64</f>
        <v>Cheltuieli aferente marjei de buget şi pentru constituirea rezervei de implementare pentru ajustarea de preţ</v>
      </c>
      <c r="C64" s="438"/>
      <c r="D64" s="438"/>
      <c r="E64" s="438"/>
      <c r="F64" s="442"/>
    </row>
    <row r="65" spans="1:6" s="281" customFormat="1" ht="24" x14ac:dyDescent="0.2">
      <c r="A65" s="271" t="str">
        <f>'Bugetul cererii de finanțare'!A65</f>
        <v>7.1</v>
      </c>
      <c r="B65" s="406" t="str">
        <f>'Bugetul cererii de finanțare'!B65</f>
        <v>Cheltuieli aferente marjei de buget 25% din (1.2 + 1.3 + 1.4 + 2 + 3.1 + 3.2 + 3.3 + 3.5 + 3.7 + 3.8 + 4 + 5.1.1)</v>
      </c>
      <c r="C65" s="273">
        <f>'Bugetul cererii de finanțare'!I65</f>
        <v>0</v>
      </c>
      <c r="D65" s="274"/>
      <c r="E65" s="275"/>
      <c r="F65" s="275"/>
    </row>
    <row r="66" spans="1:6" s="281" customFormat="1" ht="15" x14ac:dyDescent="0.2">
      <c r="A66" s="271" t="str">
        <f>'Bugetul cererii de finanțare'!A66</f>
        <v>7.2</v>
      </c>
      <c r="B66" s="406" t="str">
        <f>'Bugetul cererii de finanțare'!B66</f>
        <v>Cheltuieli pentru constituirea rezervei de implementare pentru ajustarea de preţ</v>
      </c>
      <c r="C66" s="273">
        <f>'Bugetul cererii de finanțare'!I66</f>
        <v>0</v>
      </c>
      <c r="D66" s="274"/>
      <c r="E66" s="275"/>
      <c r="F66" s="275"/>
    </row>
    <row r="67" spans="1:6" s="281" customFormat="1" ht="15" x14ac:dyDescent="0.2">
      <c r="A67" s="270"/>
      <c r="B67" s="276" t="str">
        <f>'Bugetul cererii de finanțare'!B67</f>
        <v>TOTAL CAPITOL 7</v>
      </c>
      <c r="C67" s="273">
        <f>'Bugetul cererii de finanțare'!I67</f>
        <v>0</v>
      </c>
      <c r="D67" s="274"/>
      <c r="E67" s="277">
        <f>E65+E66</f>
        <v>0</v>
      </c>
      <c r="F67" s="277">
        <f>F65+F66</f>
        <v>0</v>
      </c>
    </row>
    <row r="68" spans="1:6" s="281" customFormat="1" ht="15" x14ac:dyDescent="0.2">
      <c r="A68" s="270" t="str">
        <f>'Bugetul cererii de finanțare'!A68</f>
        <v>CAP. 8</v>
      </c>
      <c r="B68" s="439" t="str">
        <f>'Bugetul cererii de finanțare'!B68:I68</f>
        <v>Cheltuieli cu amortizarea</v>
      </c>
      <c r="C68" s="440"/>
      <c r="D68" s="440"/>
      <c r="E68" s="440"/>
      <c r="F68" s="441"/>
    </row>
    <row r="69" spans="1:6" s="281" customFormat="1" ht="15" x14ac:dyDescent="0.2">
      <c r="A69" s="286" t="str">
        <f>'Bugetul cererii de finanțare'!A69</f>
        <v>8.1</v>
      </c>
      <c r="B69" s="287" t="str">
        <f>'Bugetul cererii de finanțare'!B69</f>
        <v>Cheltuieli cu amortizarea</v>
      </c>
      <c r="C69" s="273">
        <f>'Bugetul cererii de finanțare'!I69</f>
        <v>0</v>
      </c>
      <c r="D69" s="274" t="str">
        <f>IF(E69+F69&lt;&gt;C69,"Eroare!","")</f>
        <v/>
      </c>
      <c r="E69" s="288"/>
      <c r="F69" s="288"/>
    </row>
    <row r="70" spans="1:6" s="281" customFormat="1" ht="15" x14ac:dyDescent="0.2">
      <c r="A70" s="270"/>
      <c r="B70" s="276" t="str">
        <f>'Bugetul cererii de finanțare'!B70</f>
        <v>TOTAL CAPITOL 8</v>
      </c>
      <c r="C70" s="273">
        <f>'Bugetul cererii de finanțare'!I70</f>
        <v>0</v>
      </c>
      <c r="D70" s="274" t="str">
        <f t="shared" ref="D70:D87" si="7">IF(E70+F70&lt;&gt;C70,"Eroare!","")</f>
        <v/>
      </c>
      <c r="E70" s="277">
        <f>E69</f>
        <v>0</v>
      </c>
      <c r="F70" s="277">
        <f>F69</f>
        <v>0</v>
      </c>
    </row>
    <row r="71" spans="1:6" s="281" customFormat="1" ht="15" x14ac:dyDescent="0.2">
      <c r="A71" s="270" t="str">
        <f>'Bugetul cererii de finanțare'!A71</f>
        <v>CAP. 9</v>
      </c>
      <c r="B71" s="439" t="str">
        <f>'Bugetul cererii de finanțare'!B71:I71</f>
        <v>Cheltuieli cu echipa de implementare</v>
      </c>
      <c r="C71" s="440"/>
      <c r="D71" s="440"/>
      <c r="E71" s="440"/>
      <c r="F71" s="441"/>
    </row>
    <row r="72" spans="1:6" s="281" customFormat="1" ht="15" x14ac:dyDescent="0.2">
      <c r="A72" s="286" t="str">
        <f>'Bugetul cererii de finanțare'!A72</f>
        <v>9.1</v>
      </c>
      <c r="B72" s="287" t="str">
        <f>'Bugetul cererii de finanțare'!B72</f>
        <v>Cheltuieli privind plata drepturilor salariale</v>
      </c>
      <c r="C72" s="273">
        <f>'Bugetul cererii de finanțare'!I72</f>
        <v>0</v>
      </c>
      <c r="D72" s="274" t="str">
        <f t="shared" si="7"/>
        <v/>
      </c>
      <c r="E72" s="288"/>
      <c r="F72" s="288"/>
    </row>
    <row r="73" spans="1:6" s="281" customFormat="1" ht="15" x14ac:dyDescent="0.2">
      <c r="A73" s="270"/>
      <c r="B73" s="276" t="str">
        <f>'Bugetul cererii de finanțare'!B73</f>
        <v>TOTAL CAPITOL 9</v>
      </c>
      <c r="C73" s="273">
        <f>'Bugetul cererii de finanțare'!I73</f>
        <v>0</v>
      </c>
      <c r="D73" s="274" t="str">
        <f t="shared" si="7"/>
        <v/>
      </c>
      <c r="E73" s="277">
        <f>E72</f>
        <v>0</v>
      </c>
      <c r="F73" s="277">
        <f>F72</f>
        <v>0</v>
      </c>
    </row>
    <row r="74" spans="1:6" s="281" customFormat="1" ht="15" x14ac:dyDescent="0.2">
      <c r="A74" s="270" t="str">
        <f>'Bugetul cererii de finanțare'!A74</f>
        <v>CAP. 10</v>
      </c>
      <c r="B74" s="439" t="str">
        <f>'Bugetul cererii de finanțare'!B74</f>
        <v>Cheltuieli privind taxele</v>
      </c>
      <c r="C74" s="440"/>
      <c r="D74" s="440"/>
      <c r="E74" s="440"/>
      <c r="F74" s="441"/>
    </row>
    <row r="75" spans="1:6" s="281" customFormat="1" ht="15" x14ac:dyDescent="0.2">
      <c r="A75" s="286" t="str">
        <f>'Bugetul cererii de finanțare'!A75</f>
        <v>10.1</v>
      </c>
      <c r="B75" s="287" t="str">
        <f>'Bugetul cererii de finanțare'!B75</f>
        <v>Cheltuieli privind taxele</v>
      </c>
      <c r="C75" s="273">
        <f>'Bugetul cererii de finanțare'!I75</f>
        <v>0</v>
      </c>
      <c r="D75" s="274" t="str">
        <f t="shared" si="7"/>
        <v/>
      </c>
      <c r="E75" s="288"/>
      <c r="F75" s="288"/>
    </row>
    <row r="76" spans="1:6" s="281" customFormat="1" ht="15" x14ac:dyDescent="0.2">
      <c r="A76" s="270"/>
      <c r="B76" s="276" t="str">
        <f>'Bugetul cererii de finanțare'!B76</f>
        <v>TOTAL CAPITOL 10</v>
      </c>
      <c r="C76" s="273">
        <f>'Bugetul cererii de finanțare'!I76</f>
        <v>0</v>
      </c>
      <c r="D76" s="274" t="str">
        <f t="shared" si="7"/>
        <v/>
      </c>
      <c r="E76" s="277">
        <f>E75</f>
        <v>0</v>
      </c>
      <c r="F76" s="277">
        <f>F75</f>
        <v>0</v>
      </c>
    </row>
    <row r="77" spans="1:6" s="281" customFormat="1" ht="15" x14ac:dyDescent="0.2">
      <c r="A77" s="270" t="str">
        <f>'Bugetul cererii de finanțare'!A77</f>
        <v>CAP. 11</v>
      </c>
      <c r="B77" s="439" t="str">
        <f>'Bugetul cererii de finanțare'!B77</f>
        <v>Cheltuieli bancare și pentru obținere garanții</v>
      </c>
      <c r="C77" s="440"/>
      <c r="D77" s="440"/>
      <c r="E77" s="440"/>
      <c r="F77" s="441"/>
    </row>
    <row r="78" spans="1:6" s="281" customFormat="1" ht="24" x14ac:dyDescent="0.2">
      <c r="A78" s="286" t="str">
        <f>'Bugetul cererii de finanțare'!A78</f>
        <v>11.1</v>
      </c>
      <c r="B78" s="287" t="str">
        <f>'Bugetul cererii de finanțare'!B78</f>
        <v>Cheltuielile bancare de deschidere şi de administrare a conturilor astfel cum prevede legislația în vigoare aplicabilă PAP 2021-2027</v>
      </c>
      <c r="C78" s="273">
        <f>'Bugetul cererii de finanțare'!I78</f>
        <v>0</v>
      </c>
      <c r="D78" s="274" t="str">
        <f t="shared" si="7"/>
        <v/>
      </c>
      <c r="E78" s="288"/>
      <c r="F78" s="288"/>
    </row>
    <row r="79" spans="1:6" s="281" customFormat="1" ht="24" x14ac:dyDescent="0.2">
      <c r="A79" s="286" t="str">
        <f>'Bugetul cererii de finanțare'!A79</f>
        <v>11.2</v>
      </c>
      <c r="B79" s="287" t="str">
        <f>'Bugetul cererii de finanțare'!B79</f>
        <v>Cheltuieli aferente garanțiilor emise de o instituție bancară sau nebancară, astfel cum sunt prevăzute de legislația în vigoare aplicabilă PAP 2021-2027</v>
      </c>
      <c r="C79" s="273">
        <f>'Bugetul cererii de finanțare'!I79</f>
        <v>0</v>
      </c>
      <c r="D79" s="274" t="str">
        <f t="shared" si="7"/>
        <v/>
      </c>
      <c r="E79" s="288"/>
      <c r="F79" s="288"/>
    </row>
    <row r="80" spans="1:6" s="281" customFormat="1" ht="15" x14ac:dyDescent="0.2">
      <c r="A80" s="270"/>
      <c r="B80" s="276" t="str">
        <f>'Bugetul cererii de finanțare'!B80</f>
        <v>TOTAL CAPITOL 11</v>
      </c>
      <c r="C80" s="273">
        <f>'Bugetul cererii de finanțare'!I80</f>
        <v>0</v>
      </c>
      <c r="D80" s="274" t="str">
        <f t="shared" si="7"/>
        <v/>
      </c>
      <c r="E80" s="277">
        <f>E78+E79</f>
        <v>0</v>
      </c>
      <c r="F80" s="277">
        <f>F78+F79</f>
        <v>0</v>
      </c>
    </row>
    <row r="81" spans="1:8" s="281" customFormat="1" ht="15" x14ac:dyDescent="0.2">
      <c r="A81" s="270" t="str">
        <f>'Bugetul cererii de finanțare'!A81</f>
        <v>CAP. 12</v>
      </c>
      <c r="B81" s="439" t="str">
        <f>'Bugetul cererii de finanțare'!B81</f>
        <v>Cheltuieli cu achiziționarea semnăturii digitale pentru MySMIS2021</v>
      </c>
      <c r="C81" s="440"/>
      <c r="D81" s="440"/>
      <c r="E81" s="440"/>
      <c r="F81" s="441"/>
    </row>
    <row r="82" spans="1:8" s="281" customFormat="1" ht="15" x14ac:dyDescent="0.2">
      <c r="A82" s="271" t="str">
        <f>'Bugetul cererii de finanțare'!A82</f>
        <v>12.1</v>
      </c>
      <c r="B82" s="287" t="str">
        <f>'Bugetul cererii de finanțare'!B82</f>
        <v>Cheltuieli cu achiziționarea semnăturii digitale pentru MySMIS2021</v>
      </c>
      <c r="C82" s="273">
        <f>'Bugetul cererii de finanțare'!I82</f>
        <v>0</v>
      </c>
      <c r="D82" s="274" t="str">
        <f t="shared" si="7"/>
        <v/>
      </c>
      <c r="E82" s="288"/>
      <c r="F82" s="288"/>
    </row>
    <row r="83" spans="1:8" s="281" customFormat="1" ht="15" x14ac:dyDescent="0.2">
      <c r="A83" s="270"/>
      <c r="B83" s="276" t="str">
        <f>'Bugetul cererii de finanțare'!B83</f>
        <v>TOTAL CAPITOL 12</v>
      </c>
      <c r="C83" s="273">
        <f>'Bugetul cererii de finanțare'!I83</f>
        <v>0</v>
      </c>
      <c r="D83" s="274" t="str">
        <f t="shared" si="7"/>
        <v/>
      </c>
      <c r="E83" s="277">
        <f>E82</f>
        <v>0</v>
      </c>
      <c r="F83" s="277">
        <f>F82</f>
        <v>0</v>
      </c>
    </row>
    <row r="84" spans="1:8" s="281" customFormat="1" ht="15" x14ac:dyDescent="0.2">
      <c r="A84" s="270" t="str">
        <f>'Bugetul cererii de finanțare'!A84</f>
        <v>CAP. 13</v>
      </c>
      <c r="B84" s="439" t="str">
        <f>'Bugetul cererii de finanțare'!B84</f>
        <v>Contribuția în natură</v>
      </c>
      <c r="C84" s="440"/>
      <c r="D84" s="440"/>
      <c r="E84" s="440"/>
      <c r="F84" s="441"/>
    </row>
    <row r="85" spans="1:8" s="281" customFormat="1" ht="15" x14ac:dyDescent="0.2">
      <c r="A85" s="286" t="str">
        <f>'Bugetul cererii de finanțare'!A85</f>
        <v>13.1</v>
      </c>
      <c r="B85" s="287" t="str">
        <f>'Bugetul cererii de finanțare'!B85</f>
        <v>Contribuția proprie aferentă terenului</v>
      </c>
      <c r="C85" s="273">
        <f>'Bugetul cererii de finanțare'!I85</f>
        <v>0</v>
      </c>
      <c r="D85" s="274" t="str">
        <f t="shared" si="7"/>
        <v/>
      </c>
      <c r="E85" s="288"/>
      <c r="F85" s="288"/>
    </row>
    <row r="86" spans="1:8" s="281" customFormat="1" ht="15" x14ac:dyDescent="0.2">
      <c r="A86" s="286" t="str">
        <f>'Bugetul cererii de finanțare'!A86</f>
        <v>13.2</v>
      </c>
      <c r="B86" s="287" t="str">
        <f>'Bugetul cererii de finanțare'!B86</f>
        <v>Contribuția proprie pentru investiția de bază</v>
      </c>
      <c r="C86" s="273">
        <f>'Bugetul cererii de finanțare'!I86</f>
        <v>0</v>
      </c>
      <c r="D86" s="274" t="str">
        <f t="shared" si="7"/>
        <v/>
      </c>
      <c r="E86" s="288"/>
      <c r="F86" s="288"/>
    </row>
    <row r="87" spans="1:8" s="281" customFormat="1" ht="15" x14ac:dyDescent="0.2">
      <c r="A87" s="270"/>
      <c r="B87" s="276" t="str">
        <f>'Bugetul cererii de finanțare'!B87</f>
        <v>TOTAL CAPITOL 13</v>
      </c>
      <c r="C87" s="273">
        <f>'Bugetul cererii de finanțare'!I87</f>
        <v>0</v>
      </c>
      <c r="D87" s="274" t="str">
        <f t="shared" si="7"/>
        <v/>
      </c>
      <c r="E87" s="277">
        <f>E85+E86</f>
        <v>0</v>
      </c>
      <c r="F87" s="277">
        <f>F85+F86</f>
        <v>0</v>
      </c>
    </row>
    <row r="88" spans="1:8" s="281" customFormat="1" ht="15" x14ac:dyDescent="0.2">
      <c r="A88" s="270"/>
      <c r="B88" s="276"/>
      <c r="C88" s="273"/>
      <c r="D88" s="274"/>
      <c r="E88" s="277"/>
      <c r="F88" s="277"/>
    </row>
    <row r="89" spans="1:8" s="281" customFormat="1" ht="15" x14ac:dyDescent="0.2">
      <c r="A89" s="289"/>
      <c r="B89" s="290" t="s">
        <v>257</v>
      </c>
      <c r="C89" s="273">
        <f>'Bugetul cererii de finanțare'!I90</f>
        <v>0</v>
      </c>
      <c r="D89" s="274" t="str">
        <f t="shared" ref="D89" si="8">IF(E89+F89&lt;&gt;C89,"Eroare!","")</f>
        <v/>
      </c>
      <c r="E89" s="277">
        <f>E12+E15+E39+E47+E63+E67+E70+E73+E76+E80+E83+E87+E59</f>
        <v>0</v>
      </c>
      <c r="F89" s="277">
        <f>F12+F15+F39+F47+F63+F67+F70+F73+F76+F80+F83+F87+F59</f>
        <v>0</v>
      </c>
    </row>
    <row r="90" spans="1:8" s="281" customFormat="1" ht="15" x14ac:dyDescent="0.2">
      <c r="A90" s="289"/>
      <c r="B90" s="290" t="s">
        <v>281</v>
      </c>
      <c r="C90" s="273">
        <f>'Bugetul cererii de finanțare'!C90+'Bugetul cererii de finanțare'!D90</f>
        <v>0</v>
      </c>
      <c r="D90" s="274" t="str">
        <f t="shared" ref="D90" si="9">IF(E90+F90&lt;&gt;C90,"Eroare!","")</f>
        <v/>
      </c>
      <c r="E90" s="277">
        <f>E89-E91</f>
        <v>0</v>
      </c>
      <c r="F90" s="277">
        <f>F89-F91</f>
        <v>0</v>
      </c>
    </row>
    <row r="91" spans="1:8" s="281" customFormat="1" ht="15" x14ac:dyDescent="0.2">
      <c r="A91" s="289"/>
      <c r="B91" s="290" t="s">
        <v>282</v>
      </c>
      <c r="C91" s="273">
        <f>'Bugetul cererii de finanțare'!F90+'Bugetul cererii de finanțare'!G90</f>
        <v>0</v>
      </c>
      <c r="D91" s="274" t="str">
        <f t="shared" ref="D91" si="10">IF(E91+F91&lt;&gt;C91,"Eroare!","")</f>
        <v/>
      </c>
      <c r="E91" s="291"/>
      <c r="F91" s="291"/>
    </row>
    <row r="92" spans="1:8" s="216" customFormat="1" x14ac:dyDescent="0.2">
      <c r="A92" s="253"/>
      <c r="B92" s="254"/>
      <c r="C92" s="251"/>
      <c r="D92" s="251"/>
      <c r="E92" s="251"/>
      <c r="F92" s="251"/>
      <c r="G92" s="251"/>
      <c r="H92" s="251"/>
    </row>
  </sheetData>
  <mergeCells count="24">
    <mergeCell ref="E1:F2"/>
    <mergeCell ref="E6:F6"/>
    <mergeCell ref="B8:F8"/>
    <mergeCell ref="A4:F4"/>
    <mergeCell ref="A5:F5"/>
    <mergeCell ref="A6:A7"/>
    <mergeCell ref="B6:B7"/>
    <mergeCell ref="C6:C7"/>
    <mergeCell ref="D6:D7"/>
    <mergeCell ref="A1:D1"/>
    <mergeCell ref="A2:D2"/>
    <mergeCell ref="A3:F3"/>
    <mergeCell ref="B84:F84"/>
    <mergeCell ref="B68:F68"/>
    <mergeCell ref="B71:F71"/>
    <mergeCell ref="B74:F74"/>
    <mergeCell ref="B77:F77"/>
    <mergeCell ref="B13:F13"/>
    <mergeCell ref="B16:F16"/>
    <mergeCell ref="B40:F40"/>
    <mergeCell ref="B48:F48"/>
    <mergeCell ref="B81:F81"/>
    <mergeCell ref="B64:F64"/>
    <mergeCell ref="B60:F60"/>
  </mergeCells>
  <pageMargins left="0.7" right="0.7" top="0.5" bottom="0.25" header="0.3" footer="0.3"/>
  <pageSetup paperSize="9" fitToHeight="0" orientation="landscape" r:id="rId1"/>
  <rowBreaks count="1" manualBreakCount="1">
    <brk id="3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6"/>
    <pageSetUpPr autoPageBreaks="0" fitToPage="1"/>
  </sheetPr>
  <dimension ref="A1:IS73"/>
  <sheetViews>
    <sheetView showGridLines="0" showZeros="0" defaultGridColor="0" colorId="9" zoomScale="60" zoomScaleNormal="60" workbookViewId="0">
      <pane xSplit="2" ySplit="7" topLeftCell="K8" activePane="bottomRight" state="frozen"/>
      <selection activeCell="F67" sqref="F67"/>
      <selection pane="topRight" activeCell="F67" sqref="F67"/>
      <selection pane="bottomLeft" activeCell="F67" sqref="F67"/>
      <selection pane="bottomRight" activeCell="P1" sqref="P1:S2"/>
    </sheetView>
  </sheetViews>
  <sheetFormatPr defaultColWidth="8" defaultRowHeight="14.25" zeroHeight="1" x14ac:dyDescent="0.2"/>
  <cols>
    <col min="1" max="1" width="5.7109375" style="60" customWidth="1"/>
    <col min="2" max="2" width="28.42578125" style="60" customWidth="1"/>
    <col min="3" max="3" width="13" style="61" customWidth="1"/>
    <col min="4" max="4" width="11" style="60" customWidth="1"/>
    <col min="5" max="12" width="17.28515625" style="60" customWidth="1"/>
    <col min="13" max="13" width="21.28515625" style="60" customWidth="1"/>
    <col min="14" max="18" width="17.28515625" style="60" customWidth="1"/>
    <col min="19" max="19" width="19.28515625" style="58" customWidth="1"/>
    <col min="20" max="238" width="8" style="54" hidden="1" customWidth="1"/>
    <col min="239" max="239" width="8" style="54" customWidth="1"/>
    <col min="240" max="240" width="7.85546875" style="54" customWidth="1"/>
    <col min="241" max="241" width="7.42578125" style="54" customWidth="1"/>
    <col min="242" max="243" width="8" style="54" customWidth="1"/>
    <col min="244" max="253" width="8" style="54" hidden="1" customWidth="1"/>
    <col min="254" max="16384" width="8" style="54"/>
  </cols>
  <sheetData>
    <row r="1" spans="1:238" s="51" customFormat="1" ht="15.75" x14ac:dyDescent="0.2">
      <c r="A1" s="459" t="s">
        <v>144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72" t="s">
        <v>437</v>
      </c>
      <c r="Q1" s="473"/>
      <c r="R1" s="473"/>
      <c r="S1" s="474"/>
    </row>
    <row r="2" spans="1:238" s="51" customFormat="1" ht="23.25" x14ac:dyDescent="0.2">
      <c r="A2" s="469" t="s">
        <v>428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1"/>
      <c r="P2" s="472"/>
      <c r="Q2" s="473"/>
      <c r="R2" s="473"/>
      <c r="S2" s="474"/>
    </row>
    <row r="3" spans="1:238" s="51" customFormat="1" ht="15.75" customHeight="1" x14ac:dyDescent="0.2">
      <c r="A3" s="461"/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3"/>
      <c r="R3" s="220"/>
      <c r="S3" s="220"/>
    </row>
    <row r="4" spans="1:238" s="51" customFormat="1" ht="15.75" customHeight="1" x14ac:dyDescent="0.2">
      <c r="A4" s="467" t="s">
        <v>197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297"/>
      <c r="S4" s="297"/>
    </row>
    <row r="5" spans="1:238" s="51" customFormat="1" ht="14.25" customHeight="1" x14ac:dyDescent="0.2">
      <c r="A5" s="298"/>
      <c r="B5" s="299"/>
      <c r="C5" s="300"/>
      <c r="D5" s="301"/>
      <c r="E5" s="464" t="s">
        <v>382</v>
      </c>
      <c r="F5" s="464"/>
      <c r="G5" s="464"/>
      <c r="H5" s="464"/>
      <c r="I5" s="464" t="s">
        <v>383</v>
      </c>
      <c r="J5" s="464"/>
      <c r="K5" s="464"/>
      <c r="L5" s="464"/>
      <c r="M5" s="465" t="s">
        <v>190</v>
      </c>
      <c r="N5" s="465" t="s">
        <v>191</v>
      </c>
      <c r="O5" s="475" t="s">
        <v>389</v>
      </c>
      <c r="P5" s="485" t="s">
        <v>390</v>
      </c>
      <c r="Q5" s="475" t="s">
        <v>391</v>
      </c>
      <c r="R5" s="475" t="s">
        <v>392</v>
      </c>
      <c r="S5" s="477" t="s">
        <v>393</v>
      </c>
    </row>
    <row r="6" spans="1:238" s="51" customFormat="1" ht="25.5" customHeight="1" x14ac:dyDescent="0.2">
      <c r="A6" s="302" t="s">
        <v>187</v>
      </c>
      <c r="B6" s="303" t="s">
        <v>436</v>
      </c>
      <c r="C6" s="303" t="s">
        <v>135</v>
      </c>
      <c r="D6" s="303" t="s">
        <v>40</v>
      </c>
      <c r="E6" s="303" t="s">
        <v>58</v>
      </c>
      <c r="F6" s="303" t="s">
        <v>59</v>
      </c>
      <c r="G6" s="303" t="s">
        <v>60</v>
      </c>
      <c r="H6" s="303" t="s">
        <v>61</v>
      </c>
      <c r="I6" s="303" t="s">
        <v>58</v>
      </c>
      <c r="J6" s="303" t="s">
        <v>59</v>
      </c>
      <c r="K6" s="303" t="s">
        <v>60</v>
      </c>
      <c r="L6" s="303" t="s">
        <v>61</v>
      </c>
      <c r="M6" s="466"/>
      <c r="N6" s="466"/>
      <c r="O6" s="476"/>
      <c r="P6" s="486"/>
      <c r="Q6" s="476"/>
      <c r="R6" s="476"/>
      <c r="S6" s="478"/>
    </row>
    <row r="7" spans="1:238" s="51" customFormat="1" ht="18" customHeight="1" x14ac:dyDescent="0.2">
      <c r="A7" s="490" t="s">
        <v>73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</row>
    <row r="8" spans="1:238" ht="18" customHeight="1" x14ac:dyDescent="0.2">
      <c r="A8" s="304">
        <v>1</v>
      </c>
      <c r="B8" s="305"/>
      <c r="C8" s="306"/>
      <c r="D8" s="307"/>
      <c r="E8" s="308"/>
      <c r="F8" s="308"/>
      <c r="G8" s="308"/>
      <c r="H8" s="308"/>
      <c r="I8" s="308"/>
      <c r="J8" s="308"/>
      <c r="K8" s="308"/>
      <c r="L8" s="308"/>
      <c r="M8" s="309">
        <f>SUM(E8:H8)</f>
        <v>0</v>
      </c>
      <c r="N8" s="309">
        <f>SUM(I8:L8)</f>
        <v>0</v>
      </c>
      <c r="O8" s="308"/>
      <c r="P8" s="308"/>
      <c r="Q8" s="310"/>
      <c r="R8" s="310"/>
      <c r="S8" s="310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217"/>
      <c r="HA8" s="217"/>
      <c r="HB8" s="217"/>
      <c r="HC8" s="217"/>
      <c r="HD8" s="217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217"/>
      <c r="IA8" s="217"/>
      <c r="IB8" s="217"/>
      <c r="IC8" s="217"/>
      <c r="ID8" s="217"/>
    </row>
    <row r="9" spans="1:238" ht="18" customHeight="1" x14ac:dyDescent="0.2">
      <c r="A9" s="304">
        <v>2</v>
      </c>
      <c r="B9" s="305"/>
      <c r="C9" s="306"/>
      <c r="D9" s="307"/>
      <c r="E9" s="308"/>
      <c r="F9" s="308"/>
      <c r="G9" s="308"/>
      <c r="H9" s="308"/>
      <c r="I9" s="308"/>
      <c r="J9" s="308"/>
      <c r="K9" s="308"/>
      <c r="L9" s="308"/>
      <c r="M9" s="309">
        <f t="shared" ref="M9:M19" si="0">SUM(E9:H9)</f>
        <v>0</v>
      </c>
      <c r="N9" s="309">
        <f t="shared" ref="N9:N19" si="1">SUM(I9:L9)</f>
        <v>0</v>
      </c>
      <c r="O9" s="308"/>
      <c r="P9" s="308"/>
      <c r="Q9" s="310"/>
      <c r="R9" s="310"/>
      <c r="S9" s="310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217"/>
      <c r="IA9" s="217"/>
      <c r="IB9" s="217"/>
      <c r="IC9" s="217"/>
      <c r="ID9" s="217"/>
    </row>
    <row r="10" spans="1:238" ht="18" customHeight="1" x14ac:dyDescent="0.2">
      <c r="A10" s="304">
        <v>3</v>
      </c>
      <c r="B10" s="305"/>
      <c r="C10" s="306"/>
      <c r="D10" s="307"/>
      <c r="E10" s="308"/>
      <c r="F10" s="308"/>
      <c r="G10" s="308"/>
      <c r="H10" s="308"/>
      <c r="I10" s="308"/>
      <c r="J10" s="308"/>
      <c r="K10" s="308"/>
      <c r="L10" s="308"/>
      <c r="M10" s="309">
        <f t="shared" si="0"/>
        <v>0</v>
      </c>
      <c r="N10" s="309">
        <f t="shared" si="1"/>
        <v>0</v>
      </c>
      <c r="O10" s="308"/>
      <c r="P10" s="308"/>
      <c r="Q10" s="310"/>
      <c r="R10" s="310"/>
      <c r="S10" s="310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</row>
    <row r="11" spans="1:238" ht="18" customHeight="1" x14ac:dyDescent="0.2">
      <c r="A11" s="304">
        <v>4</v>
      </c>
      <c r="B11" s="305"/>
      <c r="C11" s="306"/>
      <c r="D11" s="307"/>
      <c r="E11" s="308"/>
      <c r="F11" s="308"/>
      <c r="G11" s="308"/>
      <c r="H11" s="308"/>
      <c r="I11" s="308"/>
      <c r="J11" s="308"/>
      <c r="K11" s="308"/>
      <c r="L11" s="308"/>
      <c r="M11" s="309">
        <f t="shared" si="0"/>
        <v>0</v>
      </c>
      <c r="N11" s="309">
        <f t="shared" si="1"/>
        <v>0</v>
      </c>
      <c r="O11" s="308"/>
      <c r="P11" s="308"/>
      <c r="Q11" s="310"/>
      <c r="R11" s="310"/>
      <c r="S11" s="310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7"/>
      <c r="FY11" s="217"/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7"/>
      <c r="HA11" s="217"/>
      <c r="HB11" s="217"/>
      <c r="HC11" s="217"/>
      <c r="HD11" s="217"/>
      <c r="HE11" s="217"/>
      <c r="HF11" s="217"/>
      <c r="HG11" s="217"/>
      <c r="HH11" s="217"/>
      <c r="HI11" s="217"/>
      <c r="HJ11" s="217"/>
      <c r="HK11" s="217"/>
      <c r="HL11" s="217"/>
      <c r="HM11" s="217"/>
      <c r="HN11" s="217"/>
      <c r="HO11" s="217"/>
      <c r="HP11" s="217"/>
      <c r="HQ11" s="217"/>
      <c r="HR11" s="217"/>
      <c r="HS11" s="217"/>
      <c r="HT11" s="217"/>
      <c r="HU11" s="217"/>
      <c r="HV11" s="217"/>
      <c r="HW11" s="217"/>
      <c r="HX11" s="217"/>
      <c r="HY11" s="217"/>
      <c r="HZ11" s="217"/>
      <c r="IA11" s="217"/>
      <c r="IB11" s="217"/>
      <c r="IC11" s="217"/>
      <c r="ID11" s="217"/>
    </row>
    <row r="12" spans="1:238" ht="18" customHeight="1" x14ac:dyDescent="0.2">
      <c r="A12" s="304">
        <v>5</v>
      </c>
      <c r="B12" s="305"/>
      <c r="C12" s="306"/>
      <c r="D12" s="307"/>
      <c r="E12" s="308"/>
      <c r="F12" s="308"/>
      <c r="G12" s="308"/>
      <c r="H12" s="308"/>
      <c r="I12" s="308"/>
      <c r="J12" s="308"/>
      <c r="K12" s="308"/>
      <c r="L12" s="308"/>
      <c r="M12" s="309">
        <f t="shared" si="0"/>
        <v>0</v>
      </c>
      <c r="N12" s="309">
        <f t="shared" si="1"/>
        <v>0</v>
      </c>
      <c r="O12" s="308"/>
      <c r="P12" s="308"/>
      <c r="Q12" s="310"/>
      <c r="R12" s="310"/>
      <c r="S12" s="310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7"/>
      <c r="EV12" s="217"/>
      <c r="EW12" s="217"/>
      <c r="EX12" s="217"/>
      <c r="EY12" s="217"/>
      <c r="EZ12" s="217"/>
      <c r="FA12" s="217"/>
      <c r="FB12" s="217"/>
      <c r="FC12" s="217"/>
      <c r="FD12" s="217"/>
      <c r="FE12" s="217"/>
      <c r="FF12" s="217"/>
      <c r="FG12" s="217"/>
      <c r="FH12" s="217"/>
      <c r="FI12" s="217"/>
      <c r="FJ12" s="217"/>
      <c r="FK12" s="217"/>
      <c r="FL12" s="217"/>
      <c r="FM12" s="217"/>
      <c r="FN12" s="217"/>
      <c r="FO12" s="217"/>
      <c r="FP12" s="217"/>
      <c r="FQ12" s="217"/>
      <c r="FR12" s="217"/>
      <c r="FS12" s="217"/>
      <c r="FT12" s="217"/>
      <c r="FU12" s="217"/>
      <c r="FV12" s="217"/>
      <c r="FW12" s="217"/>
      <c r="FX12" s="217"/>
      <c r="FY12" s="217"/>
      <c r="FZ12" s="217"/>
      <c r="GA12" s="217"/>
      <c r="GB12" s="217"/>
      <c r="GC12" s="217"/>
      <c r="GD12" s="217"/>
      <c r="GE12" s="217"/>
      <c r="GF12" s="217"/>
      <c r="GG12" s="217"/>
      <c r="GH12" s="217"/>
      <c r="GI12" s="217"/>
      <c r="GJ12" s="217"/>
      <c r="GK12" s="217"/>
      <c r="GL12" s="217"/>
      <c r="GM12" s="217"/>
      <c r="GN12" s="217"/>
      <c r="GO12" s="217"/>
      <c r="GP12" s="217"/>
      <c r="GQ12" s="217"/>
      <c r="GR12" s="217"/>
      <c r="GS12" s="217"/>
      <c r="GT12" s="217"/>
      <c r="GU12" s="217"/>
      <c r="GV12" s="217"/>
      <c r="GW12" s="217"/>
      <c r="GX12" s="217"/>
      <c r="GY12" s="217"/>
      <c r="GZ12" s="217"/>
      <c r="HA12" s="217"/>
      <c r="HB12" s="217"/>
      <c r="HC12" s="217"/>
      <c r="HD12" s="217"/>
      <c r="HE12" s="217"/>
      <c r="HF12" s="217"/>
      <c r="HG12" s="217"/>
      <c r="HH12" s="217"/>
      <c r="HI12" s="217"/>
      <c r="HJ12" s="217"/>
      <c r="HK12" s="217"/>
      <c r="HL12" s="217"/>
      <c r="HM12" s="217"/>
      <c r="HN12" s="217"/>
      <c r="HO12" s="217"/>
      <c r="HP12" s="217"/>
      <c r="HQ12" s="217"/>
      <c r="HR12" s="217"/>
      <c r="HS12" s="217"/>
      <c r="HT12" s="217"/>
      <c r="HU12" s="217"/>
      <c r="HV12" s="217"/>
      <c r="HW12" s="217"/>
      <c r="HX12" s="217"/>
      <c r="HY12" s="217"/>
      <c r="HZ12" s="217"/>
      <c r="IA12" s="217"/>
      <c r="IB12" s="217"/>
      <c r="IC12" s="217"/>
      <c r="ID12" s="217"/>
    </row>
    <row r="13" spans="1:238" ht="18" customHeight="1" x14ac:dyDescent="0.2">
      <c r="A13" s="304">
        <v>6</v>
      </c>
      <c r="B13" s="305"/>
      <c r="C13" s="306"/>
      <c r="D13" s="307"/>
      <c r="E13" s="308"/>
      <c r="F13" s="308"/>
      <c r="G13" s="308"/>
      <c r="H13" s="308"/>
      <c r="I13" s="308"/>
      <c r="J13" s="308"/>
      <c r="K13" s="308"/>
      <c r="L13" s="308"/>
      <c r="M13" s="309">
        <f t="shared" si="0"/>
        <v>0</v>
      </c>
      <c r="N13" s="309">
        <f t="shared" si="1"/>
        <v>0</v>
      </c>
      <c r="O13" s="308"/>
      <c r="P13" s="308"/>
      <c r="Q13" s="310"/>
      <c r="R13" s="310"/>
      <c r="S13" s="310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217"/>
      <c r="FE13" s="217"/>
      <c r="FF13" s="217"/>
      <c r="FG13" s="217"/>
      <c r="FH13" s="217"/>
      <c r="FI13" s="217"/>
      <c r="FJ13" s="217"/>
      <c r="FK13" s="217"/>
      <c r="FL13" s="217"/>
      <c r="FM13" s="217"/>
      <c r="FN13" s="217"/>
      <c r="FO13" s="217"/>
      <c r="FP13" s="217"/>
      <c r="FQ13" s="217"/>
      <c r="FR13" s="217"/>
      <c r="FS13" s="217"/>
      <c r="FT13" s="217"/>
      <c r="FU13" s="217"/>
      <c r="FV13" s="217"/>
      <c r="FW13" s="217"/>
      <c r="FX13" s="217"/>
      <c r="FY13" s="217"/>
      <c r="FZ13" s="217"/>
      <c r="GA13" s="217"/>
      <c r="GB13" s="217"/>
      <c r="GC13" s="217"/>
      <c r="GD13" s="217"/>
      <c r="GE13" s="217"/>
      <c r="GF13" s="217"/>
      <c r="GG13" s="217"/>
      <c r="GH13" s="217"/>
      <c r="GI13" s="217"/>
      <c r="GJ13" s="217"/>
      <c r="GK13" s="217"/>
      <c r="GL13" s="217"/>
      <c r="GM13" s="217"/>
      <c r="GN13" s="217"/>
      <c r="GO13" s="217"/>
      <c r="GP13" s="217"/>
      <c r="GQ13" s="217"/>
      <c r="GR13" s="217"/>
      <c r="GS13" s="217"/>
      <c r="GT13" s="217"/>
      <c r="GU13" s="217"/>
      <c r="GV13" s="217"/>
      <c r="GW13" s="217"/>
      <c r="GX13" s="217"/>
      <c r="GY13" s="217"/>
      <c r="GZ13" s="217"/>
      <c r="HA13" s="217"/>
      <c r="HB13" s="217"/>
      <c r="HC13" s="217"/>
      <c r="HD13" s="217"/>
      <c r="HE13" s="217"/>
      <c r="HF13" s="217"/>
      <c r="HG13" s="217"/>
      <c r="HH13" s="217"/>
      <c r="HI13" s="217"/>
      <c r="HJ13" s="217"/>
      <c r="HK13" s="217"/>
      <c r="HL13" s="217"/>
      <c r="HM13" s="217"/>
      <c r="HN13" s="217"/>
      <c r="HO13" s="217"/>
      <c r="HP13" s="217"/>
      <c r="HQ13" s="217"/>
      <c r="HR13" s="217"/>
      <c r="HS13" s="217"/>
      <c r="HT13" s="217"/>
      <c r="HU13" s="217"/>
      <c r="HV13" s="217"/>
      <c r="HW13" s="217"/>
      <c r="HX13" s="217"/>
      <c r="HY13" s="217"/>
      <c r="HZ13" s="217"/>
      <c r="IA13" s="217"/>
      <c r="IB13" s="217"/>
      <c r="IC13" s="217"/>
      <c r="ID13" s="217"/>
    </row>
    <row r="14" spans="1:238" ht="18" customHeight="1" x14ac:dyDescent="0.2">
      <c r="A14" s="304">
        <v>7</v>
      </c>
      <c r="B14" s="305"/>
      <c r="C14" s="306"/>
      <c r="D14" s="307"/>
      <c r="E14" s="308"/>
      <c r="F14" s="308"/>
      <c r="G14" s="308"/>
      <c r="H14" s="308"/>
      <c r="I14" s="308"/>
      <c r="J14" s="308"/>
      <c r="K14" s="308"/>
      <c r="L14" s="308"/>
      <c r="M14" s="309">
        <f t="shared" si="0"/>
        <v>0</v>
      </c>
      <c r="N14" s="309">
        <f t="shared" si="1"/>
        <v>0</v>
      </c>
      <c r="O14" s="308"/>
      <c r="P14" s="308"/>
      <c r="Q14" s="310"/>
      <c r="R14" s="310"/>
      <c r="S14" s="310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7"/>
      <c r="DA14" s="217"/>
      <c r="DB14" s="217"/>
      <c r="DC14" s="217"/>
      <c r="DD14" s="217"/>
      <c r="DE14" s="217"/>
      <c r="DF14" s="217"/>
      <c r="DG14" s="217"/>
      <c r="DH14" s="217"/>
      <c r="DI14" s="217"/>
      <c r="DJ14" s="217"/>
      <c r="DK14" s="217"/>
      <c r="DL14" s="217"/>
      <c r="DM14" s="217"/>
      <c r="DN14" s="217"/>
      <c r="DO14" s="217"/>
      <c r="DP14" s="217"/>
      <c r="DQ14" s="217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7"/>
      <c r="EH14" s="217"/>
      <c r="EI14" s="217"/>
      <c r="EJ14" s="217"/>
      <c r="EK14" s="217"/>
      <c r="EL14" s="217"/>
      <c r="EM14" s="217"/>
      <c r="EN14" s="217"/>
      <c r="EO14" s="217"/>
      <c r="EP14" s="217"/>
      <c r="EQ14" s="217"/>
      <c r="ER14" s="217"/>
      <c r="ES14" s="217"/>
      <c r="ET14" s="217"/>
      <c r="EU14" s="217"/>
      <c r="EV14" s="217"/>
      <c r="EW14" s="217"/>
      <c r="EX14" s="217"/>
      <c r="EY14" s="217"/>
      <c r="EZ14" s="217"/>
      <c r="FA14" s="217"/>
      <c r="FB14" s="217"/>
      <c r="FC14" s="217"/>
      <c r="FD14" s="217"/>
      <c r="FE14" s="217"/>
      <c r="FF14" s="217"/>
      <c r="FG14" s="217"/>
      <c r="FH14" s="217"/>
      <c r="FI14" s="217"/>
      <c r="FJ14" s="217"/>
      <c r="FK14" s="217"/>
      <c r="FL14" s="217"/>
      <c r="FM14" s="217"/>
      <c r="FN14" s="217"/>
      <c r="FO14" s="217"/>
      <c r="FP14" s="217"/>
      <c r="FQ14" s="217"/>
      <c r="FR14" s="217"/>
      <c r="FS14" s="217"/>
      <c r="FT14" s="217"/>
      <c r="FU14" s="217"/>
      <c r="FV14" s="217"/>
      <c r="FW14" s="217"/>
      <c r="FX14" s="217"/>
      <c r="FY14" s="217"/>
      <c r="FZ14" s="217"/>
      <c r="GA14" s="217"/>
      <c r="GB14" s="217"/>
      <c r="GC14" s="217"/>
      <c r="GD14" s="217"/>
      <c r="GE14" s="217"/>
      <c r="GF14" s="217"/>
      <c r="GG14" s="217"/>
      <c r="GH14" s="217"/>
      <c r="GI14" s="217"/>
      <c r="GJ14" s="217"/>
      <c r="GK14" s="217"/>
      <c r="GL14" s="217"/>
      <c r="GM14" s="217"/>
      <c r="GN14" s="217"/>
      <c r="GO14" s="217"/>
      <c r="GP14" s="217"/>
      <c r="GQ14" s="217"/>
      <c r="GR14" s="217"/>
      <c r="GS14" s="217"/>
      <c r="GT14" s="217"/>
      <c r="GU14" s="217"/>
      <c r="GV14" s="217"/>
      <c r="GW14" s="217"/>
      <c r="GX14" s="217"/>
      <c r="GY14" s="217"/>
      <c r="GZ14" s="217"/>
      <c r="HA14" s="217"/>
      <c r="HB14" s="217"/>
      <c r="HC14" s="217"/>
      <c r="HD14" s="217"/>
      <c r="HE14" s="217"/>
      <c r="HF14" s="217"/>
      <c r="HG14" s="217"/>
      <c r="HH14" s="217"/>
      <c r="HI14" s="217"/>
      <c r="HJ14" s="217"/>
      <c r="HK14" s="217"/>
      <c r="HL14" s="217"/>
      <c r="HM14" s="217"/>
      <c r="HN14" s="217"/>
      <c r="HO14" s="217"/>
      <c r="HP14" s="217"/>
      <c r="HQ14" s="217"/>
      <c r="HR14" s="217"/>
      <c r="HS14" s="217"/>
      <c r="HT14" s="217"/>
      <c r="HU14" s="217"/>
      <c r="HV14" s="217"/>
      <c r="HW14" s="217"/>
      <c r="HX14" s="217"/>
      <c r="HY14" s="217"/>
      <c r="HZ14" s="217"/>
      <c r="IA14" s="217"/>
      <c r="IB14" s="217"/>
      <c r="IC14" s="217"/>
      <c r="ID14" s="217"/>
    </row>
    <row r="15" spans="1:238" ht="18" customHeight="1" x14ac:dyDescent="0.2">
      <c r="A15" s="304">
        <v>8</v>
      </c>
      <c r="B15" s="305"/>
      <c r="C15" s="306"/>
      <c r="D15" s="307"/>
      <c r="E15" s="308"/>
      <c r="F15" s="308"/>
      <c r="G15" s="308"/>
      <c r="H15" s="308"/>
      <c r="I15" s="308"/>
      <c r="J15" s="308"/>
      <c r="K15" s="308"/>
      <c r="L15" s="308"/>
      <c r="M15" s="309">
        <f t="shared" si="0"/>
        <v>0</v>
      </c>
      <c r="N15" s="309">
        <f t="shared" si="1"/>
        <v>0</v>
      </c>
      <c r="O15" s="308"/>
      <c r="P15" s="308"/>
      <c r="Q15" s="310"/>
      <c r="R15" s="310"/>
      <c r="S15" s="310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217"/>
      <c r="FE15" s="217"/>
      <c r="FF15" s="217"/>
      <c r="FG15" s="217"/>
      <c r="FH15" s="217"/>
      <c r="FI15" s="217"/>
      <c r="FJ15" s="217"/>
      <c r="FK15" s="217"/>
      <c r="FL15" s="217"/>
      <c r="FM15" s="217"/>
      <c r="FN15" s="217"/>
      <c r="FO15" s="217"/>
      <c r="FP15" s="217"/>
      <c r="FQ15" s="217"/>
      <c r="FR15" s="217"/>
      <c r="FS15" s="217"/>
      <c r="FT15" s="217"/>
      <c r="FU15" s="217"/>
      <c r="FV15" s="217"/>
      <c r="FW15" s="217"/>
      <c r="FX15" s="217"/>
      <c r="FY15" s="217"/>
      <c r="FZ15" s="217"/>
      <c r="GA15" s="217"/>
      <c r="GB15" s="217"/>
      <c r="GC15" s="217"/>
      <c r="GD15" s="217"/>
      <c r="GE15" s="217"/>
      <c r="GF15" s="217"/>
      <c r="GG15" s="217"/>
      <c r="GH15" s="217"/>
      <c r="GI15" s="217"/>
      <c r="GJ15" s="217"/>
      <c r="GK15" s="217"/>
      <c r="GL15" s="217"/>
      <c r="GM15" s="217"/>
      <c r="GN15" s="217"/>
      <c r="GO15" s="217"/>
      <c r="GP15" s="217"/>
      <c r="GQ15" s="217"/>
      <c r="GR15" s="217"/>
      <c r="GS15" s="217"/>
      <c r="GT15" s="217"/>
      <c r="GU15" s="217"/>
      <c r="GV15" s="217"/>
      <c r="GW15" s="217"/>
      <c r="GX15" s="217"/>
      <c r="GY15" s="217"/>
      <c r="GZ15" s="217"/>
      <c r="HA15" s="217"/>
      <c r="HB15" s="217"/>
      <c r="HC15" s="217"/>
      <c r="HD15" s="217"/>
      <c r="HE15" s="217"/>
      <c r="HF15" s="217"/>
      <c r="HG15" s="217"/>
      <c r="HH15" s="217"/>
      <c r="HI15" s="217"/>
      <c r="HJ15" s="217"/>
      <c r="HK15" s="217"/>
      <c r="HL15" s="217"/>
      <c r="HM15" s="217"/>
      <c r="HN15" s="217"/>
      <c r="HO15" s="217"/>
      <c r="HP15" s="217"/>
      <c r="HQ15" s="217"/>
      <c r="HR15" s="217"/>
      <c r="HS15" s="217"/>
      <c r="HT15" s="217"/>
      <c r="HU15" s="217"/>
      <c r="HV15" s="217"/>
      <c r="HW15" s="217"/>
      <c r="HX15" s="217"/>
      <c r="HY15" s="217"/>
      <c r="HZ15" s="217"/>
      <c r="IA15" s="217"/>
      <c r="IB15" s="217"/>
      <c r="IC15" s="217"/>
      <c r="ID15" s="217"/>
    </row>
    <row r="16" spans="1:238" ht="18" customHeight="1" x14ac:dyDescent="0.2">
      <c r="A16" s="304">
        <v>9</v>
      </c>
      <c r="B16" s="305"/>
      <c r="C16" s="306"/>
      <c r="D16" s="307"/>
      <c r="E16" s="308"/>
      <c r="F16" s="308"/>
      <c r="G16" s="308"/>
      <c r="H16" s="308"/>
      <c r="I16" s="308"/>
      <c r="J16" s="308"/>
      <c r="K16" s="308"/>
      <c r="L16" s="308"/>
      <c r="M16" s="309">
        <f t="shared" si="0"/>
        <v>0</v>
      </c>
      <c r="N16" s="309">
        <f t="shared" si="1"/>
        <v>0</v>
      </c>
      <c r="O16" s="308"/>
      <c r="P16" s="308"/>
      <c r="Q16" s="310"/>
      <c r="R16" s="310"/>
      <c r="S16" s="310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  <c r="EV16" s="217"/>
      <c r="EW16" s="217"/>
      <c r="EX16" s="217"/>
      <c r="EY16" s="217"/>
      <c r="EZ16" s="217"/>
      <c r="FA16" s="217"/>
      <c r="FB16" s="217"/>
      <c r="FC16" s="217"/>
      <c r="FD16" s="217"/>
      <c r="FE16" s="217"/>
      <c r="FF16" s="217"/>
      <c r="FG16" s="217"/>
      <c r="FH16" s="217"/>
      <c r="FI16" s="217"/>
      <c r="FJ16" s="217"/>
      <c r="FK16" s="217"/>
      <c r="FL16" s="217"/>
      <c r="FM16" s="217"/>
      <c r="FN16" s="217"/>
      <c r="FO16" s="217"/>
      <c r="FP16" s="217"/>
      <c r="FQ16" s="217"/>
      <c r="FR16" s="217"/>
      <c r="FS16" s="217"/>
      <c r="FT16" s="217"/>
      <c r="FU16" s="217"/>
      <c r="FV16" s="217"/>
      <c r="FW16" s="217"/>
      <c r="FX16" s="217"/>
      <c r="FY16" s="217"/>
      <c r="FZ16" s="217"/>
      <c r="GA16" s="217"/>
      <c r="GB16" s="217"/>
      <c r="GC16" s="217"/>
      <c r="GD16" s="217"/>
      <c r="GE16" s="217"/>
      <c r="GF16" s="217"/>
      <c r="GG16" s="217"/>
      <c r="GH16" s="217"/>
      <c r="GI16" s="217"/>
      <c r="GJ16" s="217"/>
      <c r="GK16" s="217"/>
      <c r="GL16" s="217"/>
      <c r="GM16" s="217"/>
      <c r="GN16" s="217"/>
      <c r="GO16" s="217"/>
      <c r="GP16" s="217"/>
      <c r="GQ16" s="217"/>
      <c r="GR16" s="217"/>
      <c r="GS16" s="217"/>
      <c r="GT16" s="217"/>
      <c r="GU16" s="217"/>
      <c r="GV16" s="217"/>
      <c r="GW16" s="217"/>
      <c r="GX16" s="217"/>
      <c r="GY16" s="217"/>
      <c r="GZ16" s="217"/>
      <c r="HA16" s="217"/>
      <c r="HB16" s="217"/>
      <c r="HC16" s="217"/>
      <c r="HD16" s="217"/>
      <c r="HE16" s="217"/>
      <c r="HF16" s="217"/>
      <c r="HG16" s="217"/>
      <c r="HH16" s="217"/>
      <c r="HI16" s="217"/>
      <c r="HJ16" s="217"/>
      <c r="HK16" s="217"/>
      <c r="HL16" s="217"/>
      <c r="HM16" s="217"/>
      <c r="HN16" s="217"/>
      <c r="HO16" s="217"/>
      <c r="HP16" s="217"/>
      <c r="HQ16" s="217"/>
      <c r="HR16" s="217"/>
      <c r="HS16" s="217"/>
      <c r="HT16" s="217"/>
      <c r="HU16" s="217"/>
      <c r="HV16" s="217"/>
      <c r="HW16" s="217"/>
      <c r="HX16" s="217"/>
      <c r="HY16" s="217"/>
      <c r="HZ16" s="217"/>
      <c r="IA16" s="217"/>
      <c r="IB16" s="217"/>
      <c r="IC16" s="217"/>
      <c r="ID16" s="217"/>
    </row>
    <row r="17" spans="1:238" ht="18" customHeight="1" x14ac:dyDescent="0.2">
      <c r="A17" s="304">
        <v>10</v>
      </c>
      <c r="B17" s="305"/>
      <c r="C17" s="306"/>
      <c r="D17" s="307"/>
      <c r="E17" s="308"/>
      <c r="F17" s="308"/>
      <c r="G17" s="308"/>
      <c r="H17" s="308"/>
      <c r="I17" s="308"/>
      <c r="J17" s="308"/>
      <c r="K17" s="308"/>
      <c r="L17" s="308"/>
      <c r="M17" s="309">
        <f t="shared" si="0"/>
        <v>0</v>
      </c>
      <c r="N17" s="309">
        <f t="shared" si="1"/>
        <v>0</v>
      </c>
      <c r="O17" s="308"/>
      <c r="P17" s="308"/>
      <c r="Q17" s="310"/>
      <c r="R17" s="310"/>
      <c r="S17" s="310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7"/>
      <c r="CO17" s="217"/>
      <c r="CP17" s="217"/>
      <c r="CQ17" s="217"/>
      <c r="CR17" s="217"/>
      <c r="CS17" s="217"/>
      <c r="CT17" s="217"/>
      <c r="CU17" s="217"/>
      <c r="CV17" s="217"/>
      <c r="CW17" s="217"/>
      <c r="CX17" s="217"/>
      <c r="CY17" s="217"/>
      <c r="CZ17" s="217"/>
      <c r="DA17" s="217"/>
      <c r="DB17" s="217"/>
      <c r="DC17" s="217"/>
      <c r="DD17" s="217"/>
      <c r="DE17" s="217"/>
      <c r="DF17" s="217"/>
      <c r="DG17" s="217"/>
      <c r="DH17" s="217"/>
      <c r="DI17" s="217"/>
      <c r="DJ17" s="217"/>
      <c r="DK17" s="217"/>
      <c r="DL17" s="217"/>
      <c r="DM17" s="217"/>
      <c r="DN17" s="217"/>
      <c r="DO17" s="217"/>
      <c r="DP17" s="217"/>
      <c r="DQ17" s="217"/>
      <c r="DR17" s="217"/>
      <c r="DS17" s="217"/>
      <c r="DT17" s="217"/>
      <c r="DU17" s="217"/>
      <c r="DV17" s="217"/>
      <c r="DW17" s="217"/>
      <c r="DX17" s="217"/>
      <c r="DY17" s="217"/>
      <c r="DZ17" s="217"/>
      <c r="EA17" s="217"/>
      <c r="EB17" s="217"/>
      <c r="EC17" s="217"/>
      <c r="ED17" s="217"/>
      <c r="EE17" s="217"/>
      <c r="EF17" s="217"/>
      <c r="EG17" s="217"/>
      <c r="EH17" s="217"/>
      <c r="EI17" s="217"/>
      <c r="EJ17" s="217"/>
      <c r="EK17" s="217"/>
      <c r="EL17" s="217"/>
      <c r="EM17" s="217"/>
      <c r="EN17" s="217"/>
      <c r="EO17" s="217"/>
      <c r="EP17" s="217"/>
      <c r="EQ17" s="217"/>
      <c r="ER17" s="217"/>
      <c r="ES17" s="217"/>
      <c r="ET17" s="217"/>
      <c r="EU17" s="217"/>
      <c r="EV17" s="217"/>
      <c r="EW17" s="217"/>
      <c r="EX17" s="217"/>
      <c r="EY17" s="217"/>
      <c r="EZ17" s="217"/>
      <c r="FA17" s="217"/>
      <c r="FB17" s="217"/>
      <c r="FC17" s="217"/>
      <c r="FD17" s="217"/>
      <c r="FE17" s="217"/>
      <c r="FF17" s="217"/>
      <c r="FG17" s="217"/>
      <c r="FH17" s="217"/>
      <c r="FI17" s="217"/>
      <c r="FJ17" s="217"/>
      <c r="FK17" s="217"/>
      <c r="FL17" s="217"/>
      <c r="FM17" s="217"/>
      <c r="FN17" s="217"/>
      <c r="FO17" s="217"/>
      <c r="FP17" s="217"/>
      <c r="FQ17" s="217"/>
      <c r="FR17" s="217"/>
      <c r="FS17" s="217"/>
      <c r="FT17" s="217"/>
      <c r="FU17" s="217"/>
      <c r="FV17" s="217"/>
      <c r="FW17" s="217"/>
      <c r="FX17" s="217"/>
      <c r="FY17" s="217"/>
      <c r="FZ17" s="217"/>
      <c r="GA17" s="217"/>
      <c r="GB17" s="217"/>
      <c r="GC17" s="217"/>
      <c r="GD17" s="217"/>
      <c r="GE17" s="217"/>
      <c r="GF17" s="217"/>
      <c r="GG17" s="217"/>
      <c r="GH17" s="217"/>
      <c r="GI17" s="217"/>
      <c r="GJ17" s="217"/>
      <c r="GK17" s="217"/>
      <c r="GL17" s="217"/>
      <c r="GM17" s="217"/>
      <c r="GN17" s="217"/>
      <c r="GO17" s="217"/>
      <c r="GP17" s="217"/>
      <c r="GQ17" s="217"/>
      <c r="GR17" s="217"/>
      <c r="GS17" s="217"/>
      <c r="GT17" s="217"/>
      <c r="GU17" s="217"/>
      <c r="GV17" s="217"/>
      <c r="GW17" s="217"/>
      <c r="GX17" s="217"/>
      <c r="GY17" s="217"/>
      <c r="GZ17" s="217"/>
      <c r="HA17" s="217"/>
      <c r="HB17" s="217"/>
      <c r="HC17" s="217"/>
      <c r="HD17" s="217"/>
      <c r="HE17" s="217"/>
      <c r="HF17" s="217"/>
      <c r="HG17" s="217"/>
      <c r="HH17" s="217"/>
      <c r="HI17" s="217"/>
      <c r="HJ17" s="217"/>
      <c r="HK17" s="217"/>
      <c r="HL17" s="217"/>
      <c r="HM17" s="217"/>
      <c r="HN17" s="217"/>
      <c r="HO17" s="217"/>
      <c r="HP17" s="217"/>
      <c r="HQ17" s="217"/>
      <c r="HR17" s="217"/>
      <c r="HS17" s="217"/>
      <c r="HT17" s="217"/>
      <c r="HU17" s="217"/>
      <c r="HV17" s="217"/>
      <c r="HW17" s="217"/>
      <c r="HX17" s="217"/>
      <c r="HY17" s="217"/>
      <c r="HZ17" s="217"/>
      <c r="IA17" s="217"/>
      <c r="IB17" s="217"/>
      <c r="IC17" s="217"/>
      <c r="ID17" s="217"/>
    </row>
    <row r="18" spans="1:238" ht="18" customHeight="1" x14ac:dyDescent="0.2">
      <c r="A18" s="304">
        <v>11</v>
      </c>
      <c r="B18" s="305"/>
      <c r="C18" s="306"/>
      <c r="D18" s="307"/>
      <c r="E18" s="308"/>
      <c r="F18" s="308"/>
      <c r="G18" s="308"/>
      <c r="H18" s="308"/>
      <c r="I18" s="308"/>
      <c r="J18" s="308"/>
      <c r="K18" s="308"/>
      <c r="L18" s="308"/>
      <c r="M18" s="309">
        <f t="shared" si="0"/>
        <v>0</v>
      </c>
      <c r="N18" s="309">
        <f t="shared" si="1"/>
        <v>0</v>
      </c>
      <c r="O18" s="308"/>
      <c r="P18" s="308"/>
      <c r="Q18" s="310"/>
      <c r="R18" s="310"/>
      <c r="S18" s="310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  <c r="CB18" s="217"/>
      <c r="CC18" s="217"/>
      <c r="CD18" s="217"/>
      <c r="CE18" s="217"/>
      <c r="CF18" s="217"/>
      <c r="CG18" s="217"/>
      <c r="CH18" s="217"/>
      <c r="CI18" s="217"/>
      <c r="CJ18" s="217"/>
      <c r="CK18" s="217"/>
      <c r="CL18" s="217"/>
      <c r="CM18" s="217"/>
      <c r="CN18" s="217"/>
      <c r="CO18" s="217"/>
      <c r="CP18" s="217"/>
      <c r="CQ18" s="217"/>
      <c r="CR18" s="217"/>
      <c r="CS18" s="217"/>
      <c r="CT18" s="217"/>
      <c r="CU18" s="217"/>
      <c r="CV18" s="217"/>
      <c r="CW18" s="217"/>
      <c r="CX18" s="217"/>
      <c r="CY18" s="217"/>
      <c r="CZ18" s="217"/>
      <c r="DA18" s="217"/>
      <c r="DB18" s="217"/>
      <c r="DC18" s="217"/>
      <c r="DD18" s="217"/>
      <c r="DE18" s="217"/>
      <c r="DF18" s="217"/>
      <c r="DG18" s="217"/>
      <c r="DH18" s="217"/>
      <c r="DI18" s="217"/>
      <c r="DJ18" s="217"/>
      <c r="DK18" s="217"/>
      <c r="DL18" s="217"/>
      <c r="DM18" s="217"/>
      <c r="DN18" s="217"/>
      <c r="DO18" s="217"/>
      <c r="DP18" s="217"/>
      <c r="DQ18" s="217"/>
      <c r="DR18" s="217"/>
      <c r="DS18" s="217"/>
      <c r="DT18" s="217"/>
      <c r="DU18" s="217"/>
      <c r="DV18" s="217"/>
      <c r="DW18" s="217"/>
      <c r="DX18" s="217"/>
      <c r="DY18" s="217"/>
      <c r="DZ18" s="217"/>
      <c r="EA18" s="217"/>
      <c r="EB18" s="217"/>
      <c r="EC18" s="217"/>
      <c r="ED18" s="217"/>
      <c r="EE18" s="217"/>
      <c r="EF18" s="217"/>
      <c r="EG18" s="217"/>
      <c r="EH18" s="217"/>
      <c r="EI18" s="217"/>
      <c r="EJ18" s="217"/>
      <c r="EK18" s="217"/>
      <c r="EL18" s="217"/>
      <c r="EM18" s="217"/>
      <c r="EN18" s="217"/>
      <c r="EO18" s="217"/>
      <c r="EP18" s="217"/>
      <c r="EQ18" s="217"/>
      <c r="ER18" s="217"/>
      <c r="ES18" s="217"/>
      <c r="ET18" s="217"/>
      <c r="EU18" s="217"/>
      <c r="EV18" s="217"/>
      <c r="EW18" s="217"/>
      <c r="EX18" s="217"/>
      <c r="EY18" s="217"/>
      <c r="EZ18" s="217"/>
      <c r="FA18" s="217"/>
      <c r="FB18" s="217"/>
      <c r="FC18" s="217"/>
      <c r="FD18" s="217"/>
      <c r="FE18" s="217"/>
      <c r="FF18" s="217"/>
      <c r="FG18" s="217"/>
      <c r="FH18" s="217"/>
      <c r="FI18" s="217"/>
      <c r="FJ18" s="217"/>
      <c r="FK18" s="217"/>
      <c r="FL18" s="217"/>
      <c r="FM18" s="217"/>
      <c r="FN18" s="217"/>
      <c r="FO18" s="217"/>
      <c r="FP18" s="217"/>
      <c r="FQ18" s="217"/>
      <c r="FR18" s="217"/>
      <c r="FS18" s="217"/>
      <c r="FT18" s="217"/>
      <c r="FU18" s="217"/>
      <c r="FV18" s="217"/>
      <c r="FW18" s="217"/>
      <c r="FX18" s="217"/>
      <c r="FY18" s="217"/>
      <c r="FZ18" s="217"/>
      <c r="GA18" s="217"/>
      <c r="GB18" s="217"/>
      <c r="GC18" s="217"/>
      <c r="GD18" s="217"/>
      <c r="GE18" s="217"/>
      <c r="GF18" s="217"/>
      <c r="GG18" s="217"/>
      <c r="GH18" s="217"/>
      <c r="GI18" s="217"/>
      <c r="GJ18" s="217"/>
      <c r="GK18" s="217"/>
      <c r="GL18" s="217"/>
      <c r="GM18" s="217"/>
      <c r="GN18" s="217"/>
      <c r="GO18" s="217"/>
      <c r="GP18" s="217"/>
      <c r="GQ18" s="217"/>
      <c r="GR18" s="217"/>
      <c r="GS18" s="217"/>
      <c r="GT18" s="217"/>
      <c r="GU18" s="217"/>
      <c r="GV18" s="217"/>
      <c r="GW18" s="217"/>
      <c r="GX18" s="217"/>
      <c r="GY18" s="217"/>
      <c r="GZ18" s="217"/>
      <c r="HA18" s="217"/>
      <c r="HB18" s="217"/>
      <c r="HC18" s="217"/>
      <c r="HD18" s="217"/>
      <c r="HE18" s="217"/>
      <c r="HF18" s="217"/>
      <c r="HG18" s="217"/>
      <c r="HH18" s="217"/>
      <c r="HI18" s="217"/>
      <c r="HJ18" s="217"/>
      <c r="HK18" s="217"/>
      <c r="HL18" s="217"/>
      <c r="HM18" s="217"/>
      <c r="HN18" s="217"/>
      <c r="HO18" s="217"/>
      <c r="HP18" s="217"/>
      <c r="HQ18" s="217"/>
      <c r="HR18" s="217"/>
      <c r="HS18" s="217"/>
      <c r="HT18" s="217"/>
      <c r="HU18" s="217"/>
      <c r="HV18" s="217"/>
      <c r="HW18" s="217"/>
      <c r="HX18" s="217"/>
      <c r="HY18" s="217"/>
      <c r="HZ18" s="217"/>
      <c r="IA18" s="217"/>
      <c r="IB18" s="217"/>
      <c r="IC18" s="217"/>
      <c r="ID18" s="217"/>
    </row>
    <row r="19" spans="1:238" ht="18" customHeight="1" x14ac:dyDescent="0.2">
      <c r="A19" s="304">
        <v>12</v>
      </c>
      <c r="B19" s="305"/>
      <c r="C19" s="306"/>
      <c r="D19" s="307"/>
      <c r="E19" s="308"/>
      <c r="F19" s="308"/>
      <c r="G19" s="308"/>
      <c r="H19" s="308"/>
      <c r="I19" s="308"/>
      <c r="J19" s="308"/>
      <c r="K19" s="308"/>
      <c r="L19" s="308"/>
      <c r="M19" s="309">
        <f t="shared" si="0"/>
        <v>0</v>
      </c>
      <c r="N19" s="309">
        <f t="shared" si="1"/>
        <v>0</v>
      </c>
      <c r="O19" s="308"/>
      <c r="P19" s="308"/>
      <c r="Q19" s="310"/>
      <c r="R19" s="310"/>
      <c r="S19" s="310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217"/>
      <c r="BY19" s="217"/>
      <c r="BZ19" s="217"/>
      <c r="CA19" s="217"/>
      <c r="CB19" s="217"/>
      <c r="CC19" s="217"/>
      <c r="CD19" s="217"/>
      <c r="CE19" s="217"/>
      <c r="CF19" s="217"/>
      <c r="CG19" s="217"/>
      <c r="CH19" s="217"/>
      <c r="CI19" s="217"/>
      <c r="CJ19" s="217"/>
      <c r="CK19" s="217"/>
      <c r="CL19" s="217"/>
      <c r="CM19" s="217"/>
      <c r="CN19" s="217"/>
      <c r="CO19" s="217"/>
      <c r="CP19" s="217"/>
      <c r="CQ19" s="217"/>
      <c r="CR19" s="217"/>
      <c r="CS19" s="217"/>
      <c r="CT19" s="217"/>
      <c r="CU19" s="217"/>
      <c r="CV19" s="217"/>
      <c r="CW19" s="217"/>
      <c r="CX19" s="217"/>
      <c r="CY19" s="217"/>
      <c r="CZ19" s="217"/>
      <c r="DA19" s="217"/>
      <c r="DB19" s="217"/>
      <c r="DC19" s="217"/>
      <c r="DD19" s="217"/>
      <c r="DE19" s="217"/>
      <c r="DF19" s="217"/>
      <c r="DG19" s="217"/>
      <c r="DH19" s="217"/>
      <c r="DI19" s="217"/>
      <c r="DJ19" s="217"/>
      <c r="DK19" s="217"/>
      <c r="DL19" s="217"/>
      <c r="DM19" s="217"/>
      <c r="DN19" s="217"/>
      <c r="DO19" s="217"/>
      <c r="DP19" s="217"/>
      <c r="DQ19" s="217"/>
      <c r="DR19" s="217"/>
      <c r="DS19" s="217"/>
      <c r="DT19" s="217"/>
      <c r="DU19" s="217"/>
      <c r="DV19" s="217"/>
      <c r="DW19" s="217"/>
      <c r="DX19" s="217"/>
      <c r="DY19" s="217"/>
      <c r="DZ19" s="217"/>
      <c r="EA19" s="217"/>
      <c r="EB19" s="217"/>
      <c r="EC19" s="217"/>
      <c r="ED19" s="217"/>
      <c r="EE19" s="217"/>
      <c r="EF19" s="217"/>
      <c r="EG19" s="217"/>
      <c r="EH19" s="217"/>
      <c r="EI19" s="217"/>
      <c r="EJ19" s="217"/>
      <c r="EK19" s="217"/>
      <c r="EL19" s="217"/>
      <c r="EM19" s="217"/>
      <c r="EN19" s="217"/>
      <c r="EO19" s="217"/>
      <c r="EP19" s="217"/>
      <c r="EQ19" s="217"/>
      <c r="ER19" s="217"/>
      <c r="ES19" s="217"/>
      <c r="ET19" s="217"/>
      <c r="EU19" s="217"/>
      <c r="EV19" s="217"/>
      <c r="EW19" s="217"/>
      <c r="EX19" s="217"/>
      <c r="EY19" s="217"/>
      <c r="EZ19" s="217"/>
      <c r="FA19" s="217"/>
      <c r="FB19" s="217"/>
      <c r="FC19" s="217"/>
      <c r="FD19" s="217"/>
      <c r="FE19" s="217"/>
      <c r="FF19" s="217"/>
      <c r="FG19" s="217"/>
      <c r="FH19" s="217"/>
      <c r="FI19" s="217"/>
      <c r="FJ19" s="217"/>
      <c r="FK19" s="217"/>
      <c r="FL19" s="217"/>
      <c r="FM19" s="217"/>
      <c r="FN19" s="217"/>
      <c r="FO19" s="217"/>
      <c r="FP19" s="217"/>
      <c r="FQ19" s="217"/>
      <c r="FR19" s="217"/>
      <c r="FS19" s="217"/>
      <c r="FT19" s="217"/>
      <c r="FU19" s="217"/>
      <c r="FV19" s="217"/>
      <c r="FW19" s="217"/>
      <c r="FX19" s="217"/>
      <c r="FY19" s="217"/>
      <c r="FZ19" s="217"/>
      <c r="GA19" s="217"/>
      <c r="GB19" s="217"/>
      <c r="GC19" s="217"/>
      <c r="GD19" s="217"/>
      <c r="GE19" s="217"/>
      <c r="GF19" s="217"/>
      <c r="GG19" s="217"/>
      <c r="GH19" s="217"/>
      <c r="GI19" s="217"/>
      <c r="GJ19" s="217"/>
      <c r="GK19" s="217"/>
      <c r="GL19" s="217"/>
      <c r="GM19" s="217"/>
      <c r="GN19" s="217"/>
      <c r="GO19" s="217"/>
      <c r="GP19" s="217"/>
      <c r="GQ19" s="217"/>
      <c r="GR19" s="217"/>
      <c r="GS19" s="217"/>
      <c r="GT19" s="217"/>
      <c r="GU19" s="217"/>
      <c r="GV19" s="217"/>
      <c r="GW19" s="217"/>
      <c r="GX19" s="217"/>
      <c r="GY19" s="217"/>
      <c r="GZ19" s="217"/>
      <c r="HA19" s="217"/>
      <c r="HB19" s="217"/>
      <c r="HC19" s="217"/>
      <c r="HD19" s="217"/>
      <c r="HE19" s="217"/>
      <c r="HF19" s="217"/>
      <c r="HG19" s="217"/>
      <c r="HH19" s="217"/>
      <c r="HI19" s="217"/>
      <c r="HJ19" s="217"/>
      <c r="HK19" s="217"/>
      <c r="HL19" s="217"/>
      <c r="HM19" s="217"/>
      <c r="HN19" s="217"/>
      <c r="HO19" s="217"/>
      <c r="HP19" s="217"/>
      <c r="HQ19" s="217"/>
      <c r="HR19" s="217"/>
      <c r="HS19" s="217"/>
      <c r="HT19" s="217"/>
      <c r="HU19" s="217"/>
      <c r="HV19" s="217"/>
      <c r="HW19" s="217"/>
      <c r="HX19" s="217"/>
      <c r="HY19" s="217"/>
      <c r="HZ19" s="217"/>
      <c r="IA19" s="217"/>
      <c r="IB19" s="217"/>
      <c r="IC19" s="217"/>
      <c r="ID19" s="217"/>
    </row>
    <row r="20" spans="1:238" s="51" customFormat="1" ht="18" customHeight="1" x14ac:dyDescent="0.2">
      <c r="A20" s="487" t="s">
        <v>126</v>
      </c>
      <c r="B20" s="488"/>
      <c r="C20" s="488"/>
      <c r="D20" s="488"/>
      <c r="E20" s="488"/>
      <c r="F20" s="488"/>
      <c r="G20" s="488"/>
      <c r="H20" s="488"/>
      <c r="I20" s="488"/>
      <c r="J20" s="488"/>
      <c r="K20" s="488"/>
      <c r="L20" s="488"/>
      <c r="M20" s="488"/>
      <c r="N20" s="488"/>
      <c r="O20" s="488"/>
      <c r="P20" s="488"/>
      <c r="Q20" s="488"/>
      <c r="R20" s="488"/>
      <c r="S20" s="489"/>
    </row>
    <row r="21" spans="1:238" ht="18" customHeight="1" x14ac:dyDescent="0.2">
      <c r="A21" s="304">
        <v>1</v>
      </c>
      <c r="B21" s="311">
        <f t="shared" ref="B21:C32" si="2">B8</f>
        <v>0</v>
      </c>
      <c r="C21" s="312">
        <f t="shared" si="2"/>
        <v>0</v>
      </c>
      <c r="D21" s="313" t="s">
        <v>136</v>
      </c>
      <c r="E21" s="309">
        <f>$C$8*E8</f>
        <v>0</v>
      </c>
      <c r="F21" s="309">
        <f t="shared" ref="F21:L21" si="3">$C$8*F8</f>
        <v>0</v>
      </c>
      <c r="G21" s="309">
        <f t="shared" si="3"/>
        <v>0</v>
      </c>
      <c r="H21" s="309">
        <f t="shared" si="3"/>
        <v>0</v>
      </c>
      <c r="I21" s="309">
        <f t="shared" si="3"/>
        <v>0</v>
      </c>
      <c r="J21" s="309">
        <f t="shared" si="3"/>
        <v>0</v>
      </c>
      <c r="K21" s="309">
        <f t="shared" si="3"/>
        <v>0</v>
      </c>
      <c r="L21" s="309">
        <f t="shared" si="3"/>
        <v>0</v>
      </c>
      <c r="M21" s="309">
        <f>SUM(E21:H21)</f>
        <v>0</v>
      </c>
      <c r="N21" s="309">
        <f>SUM(I21:L21)</f>
        <v>0</v>
      </c>
      <c r="O21" s="309">
        <f>SUM($C$8*O8)</f>
        <v>0</v>
      </c>
      <c r="P21" s="309">
        <f>SUM($C$8*P8)</f>
        <v>0</v>
      </c>
      <c r="Q21" s="309">
        <f>SUM($C$8*Q8)</f>
        <v>0</v>
      </c>
      <c r="R21" s="309">
        <f>SUM($C$8*R8)</f>
        <v>0</v>
      </c>
      <c r="S21" s="309">
        <f t="shared" ref="S21" si="4">SUM($C$8*S8)</f>
        <v>0</v>
      </c>
    </row>
    <row r="22" spans="1:238" ht="18" customHeight="1" x14ac:dyDescent="0.2">
      <c r="A22" s="304">
        <v>2</v>
      </c>
      <c r="B22" s="311">
        <f t="shared" si="2"/>
        <v>0</v>
      </c>
      <c r="C22" s="312">
        <f t="shared" si="2"/>
        <v>0</v>
      </c>
      <c r="D22" s="313" t="s">
        <v>136</v>
      </c>
      <c r="E22" s="309">
        <f>$C$9*E9</f>
        <v>0</v>
      </c>
      <c r="F22" s="309">
        <f t="shared" ref="F22:L22" si="5">$C$9*F9</f>
        <v>0</v>
      </c>
      <c r="G22" s="309">
        <f t="shared" si="5"/>
        <v>0</v>
      </c>
      <c r="H22" s="309">
        <f t="shared" si="5"/>
        <v>0</v>
      </c>
      <c r="I22" s="309">
        <f t="shared" si="5"/>
        <v>0</v>
      </c>
      <c r="J22" s="309">
        <f t="shared" si="5"/>
        <v>0</v>
      </c>
      <c r="K22" s="309">
        <f t="shared" si="5"/>
        <v>0</v>
      </c>
      <c r="L22" s="309">
        <f t="shared" si="5"/>
        <v>0</v>
      </c>
      <c r="M22" s="309">
        <f t="shared" ref="M22:M32" si="6">SUM(E22:H22)</f>
        <v>0</v>
      </c>
      <c r="N22" s="309">
        <f t="shared" ref="N22:N32" si="7">SUM(I22:L22)</f>
        <v>0</v>
      </c>
      <c r="O22" s="309">
        <f>SUM($C$9*O9)</f>
        <v>0</v>
      </c>
      <c r="P22" s="309">
        <f>SUM($C$9*P9)</f>
        <v>0</v>
      </c>
      <c r="Q22" s="309">
        <f>SUM($C$9*Q9)</f>
        <v>0</v>
      </c>
      <c r="R22" s="309">
        <f t="shared" ref="R22:S22" si="8">SUM($C$9*R9)</f>
        <v>0</v>
      </c>
      <c r="S22" s="309">
        <f t="shared" si="8"/>
        <v>0</v>
      </c>
    </row>
    <row r="23" spans="1:238" ht="18" customHeight="1" x14ac:dyDescent="0.2">
      <c r="A23" s="304">
        <v>3</v>
      </c>
      <c r="B23" s="311">
        <f t="shared" si="2"/>
        <v>0</v>
      </c>
      <c r="C23" s="312">
        <f t="shared" si="2"/>
        <v>0</v>
      </c>
      <c r="D23" s="313" t="s">
        <v>136</v>
      </c>
      <c r="E23" s="309">
        <f>$C$10*E10</f>
        <v>0</v>
      </c>
      <c r="F23" s="309">
        <f t="shared" ref="F23:L23" si="9">$C$10*F10</f>
        <v>0</v>
      </c>
      <c r="G23" s="309">
        <f t="shared" si="9"/>
        <v>0</v>
      </c>
      <c r="H23" s="309">
        <f t="shared" si="9"/>
        <v>0</v>
      </c>
      <c r="I23" s="309">
        <f t="shared" si="9"/>
        <v>0</v>
      </c>
      <c r="J23" s="309">
        <f t="shared" si="9"/>
        <v>0</v>
      </c>
      <c r="K23" s="309">
        <f t="shared" si="9"/>
        <v>0</v>
      </c>
      <c r="L23" s="309">
        <f t="shared" si="9"/>
        <v>0</v>
      </c>
      <c r="M23" s="309">
        <f t="shared" si="6"/>
        <v>0</v>
      </c>
      <c r="N23" s="309">
        <f>SUM(I23:L23)</f>
        <v>0</v>
      </c>
      <c r="O23" s="309">
        <f>SUM($C$10*O10)</f>
        <v>0</v>
      </c>
      <c r="P23" s="309">
        <f>SUM($C$10*P10)</f>
        <v>0</v>
      </c>
      <c r="Q23" s="309">
        <f>SUM($C$10*Q10)</f>
        <v>0</v>
      </c>
      <c r="R23" s="309">
        <f t="shared" ref="R23:S23" si="10">SUM($C$10*R10)</f>
        <v>0</v>
      </c>
      <c r="S23" s="309">
        <f t="shared" si="10"/>
        <v>0</v>
      </c>
    </row>
    <row r="24" spans="1:238" ht="18" customHeight="1" x14ac:dyDescent="0.2">
      <c r="A24" s="304">
        <v>4</v>
      </c>
      <c r="B24" s="311">
        <f t="shared" si="2"/>
        <v>0</v>
      </c>
      <c r="C24" s="312">
        <f t="shared" si="2"/>
        <v>0</v>
      </c>
      <c r="D24" s="313" t="s">
        <v>136</v>
      </c>
      <c r="E24" s="309">
        <f>$C$11*E11</f>
        <v>0</v>
      </c>
      <c r="F24" s="309">
        <f t="shared" ref="F24:L24" si="11">$C$11*F11</f>
        <v>0</v>
      </c>
      <c r="G24" s="309">
        <f t="shared" si="11"/>
        <v>0</v>
      </c>
      <c r="H24" s="309">
        <f t="shared" si="11"/>
        <v>0</v>
      </c>
      <c r="I24" s="309">
        <f t="shared" si="11"/>
        <v>0</v>
      </c>
      <c r="J24" s="309">
        <f t="shared" si="11"/>
        <v>0</v>
      </c>
      <c r="K24" s="309">
        <f t="shared" si="11"/>
        <v>0</v>
      </c>
      <c r="L24" s="309">
        <f t="shared" si="11"/>
        <v>0</v>
      </c>
      <c r="M24" s="309">
        <f t="shared" si="6"/>
        <v>0</v>
      </c>
      <c r="N24" s="309">
        <f t="shared" si="7"/>
        <v>0</v>
      </c>
      <c r="O24" s="309">
        <f>SUM($C$11*O11)</f>
        <v>0</v>
      </c>
      <c r="P24" s="309">
        <f>SUM($C$11*P11)</f>
        <v>0</v>
      </c>
      <c r="Q24" s="309">
        <f t="shared" ref="Q24:S24" si="12">SUM($C$11*Q11)</f>
        <v>0</v>
      </c>
      <c r="R24" s="309">
        <f t="shared" si="12"/>
        <v>0</v>
      </c>
      <c r="S24" s="309">
        <f t="shared" si="12"/>
        <v>0</v>
      </c>
    </row>
    <row r="25" spans="1:238" ht="18" customHeight="1" x14ac:dyDescent="0.2">
      <c r="A25" s="304">
        <v>5</v>
      </c>
      <c r="B25" s="311">
        <f t="shared" si="2"/>
        <v>0</v>
      </c>
      <c r="C25" s="312">
        <f t="shared" si="2"/>
        <v>0</v>
      </c>
      <c r="D25" s="313" t="s">
        <v>136</v>
      </c>
      <c r="E25" s="309">
        <f>$C$12*E12</f>
        <v>0</v>
      </c>
      <c r="F25" s="309">
        <f t="shared" ref="F25:L25" si="13">$C$12*F12</f>
        <v>0</v>
      </c>
      <c r="G25" s="309">
        <f t="shared" si="13"/>
        <v>0</v>
      </c>
      <c r="H25" s="309">
        <f t="shared" si="13"/>
        <v>0</v>
      </c>
      <c r="I25" s="309">
        <f t="shared" si="13"/>
        <v>0</v>
      </c>
      <c r="J25" s="309">
        <f t="shared" si="13"/>
        <v>0</v>
      </c>
      <c r="K25" s="309">
        <f t="shared" si="13"/>
        <v>0</v>
      </c>
      <c r="L25" s="309">
        <f t="shared" si="13"/>
        <v>0</v>
      </c>
      <c r="M25" s="309">
        <f t="shared" si="6"/>
        <v>0</v>
      </c>
      <c r="N25" s="309">
        <f t="shared" si="7"/>
        <v>0</v>
      </c>
      <c r="O25" s="309">
        <f>SUM($C$12*O12)</f>
        <v>0</v>
      </c>
      <c r="P25" s="309">
        <f>SUM($C$12*P12)</f>
        <v>0</v>
      </c>
      <c r="Q25" s="309">
        <f t="shared" ref="Q25:S25" si="14">SUM($C$12*Q12)</f>
        <v>0</v>
      </c>
      <c r="R25" s="309">
        <f t="shared" si="14"/>
        <v>0</v>
      </c>
      <c r="S25" s="309">
        <f t="shared" si="14"/>
        <v>0</v>
      </c>
    </row>
    <row r="26" spans="1:238" ht="18" customHeight="1" x14ac:dyDescent="0.2">
      <c r="A26" s="304">
        <v>6</v>
      </c>
      <c r="B26" s="311">
        <f t="shared" si="2"/>
        <v>0</v>
      </c>
      <c r="C26" s="312">
        <f t="shared" si="2"/>
        <v>0</v>
      </c>
      <c r="D26" s="313" t="s">
        <v>136</v>
      </c>
      <c r="E26" s="309">
        <f>$C$13*E13</f>
        <v>0</v>
      </c>
      <c r="F26" s="309">
        <f t="shared" ref="F26:L26" si="15">$C$13*F13</f>
        <v>0</v>
      </c>
      <c r="G26" s="309">
        <f t="shared" si="15"/>
        <v>0</v>
      </c>
      <c r="H26" s="309">
        <f t="shared" si="15"/>
        <v>0</v>
      </c>
      <c r="I26" s="309">
        <f t="shared" si="15"/>
        <v>0</v>
      </c>
      <c r="J26" s="309">
        <f t="shared" si="15"/>
        <v>0</v>
      </c>
      <c r="K26" s="309">
        <f t="shared" si="15"/>
        <v>0</v>
      </c>
      <c r="L26" s="309">
        <f t="shared" si="15"/>
        <v>0</v>
      </c>
      <c r="M26" s="309">
        <f t="shared" si="6"/>
        <v>0</v>
      </c>
      <c r="N26" s="309">
        <f t="shared" si="7"/>
        <v>0</v>
      </c>
      <c r="O26" s="309">
        <f>SUM($C$13*O13)</f>
        <v>0</v>
      </c>
      <c r="P26" s="309">
        <f>SUM($C$13*P13)</f>
        <v>0</v>
      </c>
      <c r="Q26" s="309">
        <f t="shared" ref="Q26:S26" si="16">SUM($C$13*Q13)</f>
        <v>0</v>
      </c>
      <c r="R26" s="309">
        <f t="shared" si="16"/>
        <v>0</v>
      </c>
      <c r="S26" s="309">
        <f t="shared" si="16"/>
        <v>0</v>
      </c>
    </row>
    <row r="27" spans="1:238" ht="18" customHeight="1" x14ac:dyDescent="0.2">
      <c r="A27" s="304">
        <v>7</v>
      </c>
      <c r="B27" s="311">
        <f t="shared" si="2"/>
        <v>0</v>
      </c>
      <c r="C27" s="312">
        <f t="shared" si="2"/>
        <v>0</v>
      </c>
      <c r="D27" s="313" t="s">
        <v>136</v>
      </c>
      <c r="E27" s="309">
        <f>$C$14*E14</f>
        <v>0</v>
      </c>
      <c r="F27" s="309">
        <f t="shared" ref="F27:L27" si="17">$C$14*F14</f>
        <v>0</v>
      </c>
      <c r="G27" s="309">
        <f t="shared" si="17"/>
        <v>0</v>
      </c>
      <c r="H27" s="309">
        <f t="shared" si="17"/>
        <v>0</v>
      </c>
      <c r="I27" s="309">
        <f t="shared" si="17"/>
        <v>0</v>
      </c>
      <c r="J27" s="309">
        <f t="shared" si="17"/>
        <v>0</v>
      </c>
      <c r="K27" s="309">
        <f t="shared" si="17"/>
        <v>0</v>
      </c>
      <c r="L27" s="309">
        <f t="shared" si="17"/>
        <v>0</v>
      </c>
      <c r="M27" s="309">
        <f t="shared" si="6"/>
        <v>0</v>
      </c>
      <c r="N27" s="309">
        <f t="shared" si="7"/>
        <v>0</v>
      </c>
      <c r="O27" s="309">
        <f>SUM($C$14*O14)</f>
        <v>0</v>
      </c>
      <c r="P27" s="309">
        <f>SUM($C$14*P14)</f>
        <v>0</v>
      </c>
      <c r="Q27" s="309">
        <f t="shared" ref="Q27:S27" si="18">SUM($C$14*Q14)</f>
        <v>0</v>
      </c>
      <c r="R27" s="309">
        <f t="shared" si="18"/>
        <v>0</v>
      </c>
      <c r="S27" s="309">
        <f t="shared" si="18"/>
        <v>0</v>
      </c>
    </row>
    <row r="28" spans="1:238" ht="18" customHeight="1" x14ac:dyDescent="0.2">
      <c r="A28" s="304">
        <v>8</v>
      </c>
      <c r="B28" s="311">
        <f t="shared" si="2"/>
        <v>0</v>
      </c>
      <c r="C28" s="312">
        <f t="shared" si="2"/>
        <v>0</v>
      </c>
      <c r="D28" s="313" t="s">
        <v>136</v>
      </c>
      <c r="E28" s="309">
        <f>$C$15*E15</f>
        <v>0</v>
      </c>
      <c r="F28" s="309">
        <f t="shared" ref="F28:L28" si="19">$C$15*F15</f>
        <v>0</v>
      </c>
      <c r="G28" s="309">
        <f t="shared" si="19"/>
        <v>0</v>
      </c>
      <c r="H28" s="309">
        <f t="shared" si="19"/>
        <v>0</v>
      </c>
      <c r="I28" s="309">
        <f t="shared" si="19"/>
        <v>0</v>
      </c>
      <c r="J28" s="309">
        <f t="shared" si="19"/>
        <v>0</v>
      </c>
      <c r="K28" s="309">
        <f t="shared" si="19"/>
        <v>0</v>
      </c>
      <c r="L28" s="309">
        <f t="shared" si="19"/>
        <v>0</v>
      </c>
      <c r="M28" s="309">
        <f t="shared" si="6"/>
        <v>0</v>
      </c>
      <c r="N28" s="309">
        <f t="shared" si="7"/>
        <v>0</v>
      </c>
      <c r="O28" s="309">
        <f>SUM($C$15*O15)</f>
        <v>0</v>
      </c>
      <c r="P28" s="309">
        <f>SUM($C$15*P15)</f>
        <v>0</v>
      </c>
      <c r="Q28" s="309">
        <f t="shared" ref="Q28:S28" si="20">SUM($C$15*Q15)</f>
        <v>0</v>
      </c>
      <c r="R28" s="309">
        <f t="shared" si="20"/>
        <v>0</v>
      </c>
      <c r="S28" s="309">
        <f t="shared" si="20"/>
        <v>0</v>
      </c>
    </row>
    <row r="29" spans="1:238" s="55" customFormat="1" ht="18" customHeight="1" x14ac:dyDescent="0.2">
      <c r="A29" s="304">
        <v>9</v>
      </c>
      <c r="B29" s="311">
        <f t="shared" si="2"/>
        <v>0</v>
      </c>
      <c r="C29" s="312">
        <f t="shared" si="2"/>
        <v>0</v>
      </c>
      <c r="D29" s="313" t="s">
        <v>136</v>
      </c>
      <c r="E29" s="309">
        <f>$C$16*E16</f>
        <v>0</v>
      </c>
      <c r="F29" s="309">
        <f t="shared" ref="F29:L29" si="21">$C$16*F16</f>
        <v>0</v>
      </c>
      <c r="G29" s="309">
        <f t="shared" si="21"/>
        <v>0</v>
      </c>
      <c r="H29" s="309">
        <f t="shared" si="21"/>
        <v>0</v>
      </c>
      <c r="I29" s="309">
        <f t="shared" si="21"/>
        <v>0</v>
      </c>
      <c r="J29" s="309">
        <f t="shared" si="21"/>
        <v>0</v>
      </c>
      <c r="K29" s="309">
        <f t="shared" si="21"/>
        <v>0</v>
      </c>
      <c r="L29" s="309">
        <f t="shared" si="21"/>
        <v>0</v>
      </c>
      <c r="M29" s="309">
        <f t="shared" si="6"/>
        <v>0</v>
      </c>
      <c r="N29" s="309">
        <f t="shared" si="7"/>
        <v>0</v>
      </c>
      <c r="O29" s="309">
        <f>SUM($C$16*O16)</f>
        <v>0</v>
      </c>
      <c r="P29" s="309">
        <f>SUM($C$16*P16)</f>
        <v>0</v>
      </c>
      <c r="Q29" s="309">
        <f t="shared" ref="Q29:S29" si="22">SUM($C$16*Q16)</f>
        <v>0</v>
      </c>
      <c r="R29" s="309">
        <f t="shared" si="22"/>
        <v>0</v>
      </c>
      <c r="S29" s="309">
        <f t="shared" si="22"/>
        <v>0</v>
      </c>
    </row>
    <row r="30" spans="1:238" s="55" customFormat="1" ht="18" customHeight="1" x14ac:dyDescent="0.2">
      <c r="A30" s="304">
        <v>10</v>
      </c>
      <c r="B30" s="311">
        <f t="shared" si="2"/>
        <v>0</v>
      </c>
      <c r="C30" s="312">
        <f t="shared" si="2"/>
        <v>0</v>
      </c>
      <c r="D30" s="313" t="s">
        <v>136</v>
      </c>
      <c r="E30" s="309">
        <f>$C$17*E17</f>
        <v>0</v>
      </c>
      <c r="F30" s="309">
        <f t="shared" ref="F30:L30" si="23">$C$17*F17</f>
        <v>0</v>
      </c>
      <c r="G30" s="309">
        <f t="shared" si="23"/>
        <v>0</v>
      </c>
      <c r="H30" s="309">
        <f t="shared" si="23"/>
        <v>0</v>
      </c>
      <c r="I30" s="309">
        <f t="shared" si="23"/>
        <v>0</v>
      </c>
      <c r="J30" s="309">
        <f t="shared" si="23"/>
        <v>0</v>
      </c>
      <c r="K30" s="309">
        <f t="shared" si="23"/>
        <v>0</v>
      </c>
      <c r="L30" s="309">
        <f t="shared" si="23"/>
        <v>0</v>
      </c>
      <c r="M30" s="309">
        <f t="shared" si="6"/>
        <v>0</v>
      </c>
      <c r="N30" s="309">
        <f t="shared" si="7"/>
        <v>0</v>
      </c>
      <c r="O30" s="309">
        <f>SUM($C$17*O17)</f>
        <v>0</v>
      </c>
      <c r="P30" s="309">
        <f>SUM($C$17*P17)</f>
        <v>0</v>
      </c>
      <c r="Q30" s="309">
        <f t="shared" ref="Q30:S30" si="24">SUM($C$17*Q17)</f>
        <v>0</v>
      </c>
      <c r="R30" s="309">
        <f t="shared" si="24"/>
        <v>0</v>
      </c>
      <c r="S30" s="309">
        <f t="shared" si="24"/>
        <v>0</v>
      </c>
    </row>
    <row r="31" spans="1:238" s="55" customFormat="1" ht="18" customHeight="1" x14ac:dyDescent="0.2">
      <c r="A31" s="304">
        <v>11</v>
      </c>
      <c r="B31" s="311">
        <f t="shared" si="2"/>
        <v>0</v>
      </c>
      <c r="C31" s="312">
        <f t="shared" si="2"/>
        <v>0</v>
      </c>
      <c r="D31" s="313" t="s">
        <v>136</v>
      </c>
      <c r="E31" s="309">
        <f>$C$18*E18</f>
        <v>0</v>
      </c>
      <c r="F31" s="309">
        <f t="shared" ref="F31:L31" si="25">$C$18*F18</f>
        <v>0</v>
      </c>
      <c r="G31" s="309">
        <f t="shared" si="25"/>
        <v>0</v>
      </c>
      <c r="H31" s="309">
        <f t="shared" si="25"/>
        <v>0</v>
      </c>
      <c r="I31" s="309">
        <f t="shared" si="25"/>
        <v>0</v>
      </c>
      <c r="J31" s="309">
        <f t="shared" si="25"/>
        <v>0</v>
      </c>
      <c r="K31" s="309">
        <f t="shared" si="25"/>
        <v>0</v>
      </c>
      <c r="L31" s="309">
        <f t="shared" si="25"/>
        <v>0</v>
      </c>
      <c r="M31" s="309">
        <f t="shared" si="6"/>
        <v>0</v>
      </c>
      <c r="N31" s="309">
        <f t="shared" si="7"/>
        <v>0</v>
      </c>
      <c r="O31" s="309">
        <f>SUM($C$18*O18)</f>
        <v>0</v>
      </c>
      <c r="P31" s="309">
        <f>SUM($C$18*P18)</f>
        <v>0</v>
      </c>
      <c r="Q31" s="309">
        <f t="shared" ref="Q31:S31" si="26">SUM($C$18*Q18)</f>
        <v>0</v>
      </c>
      <c r="R31" s="309">
        <f t="shared" si="26"/>
        <v>0</v>
      </c>
      <c r="S31" s="309">
        <f t="shared" si="26"/>
        <v>0</v>
      </c>
    </row>
    <row r="32" spans="1:238" s="55" customFormat="1" ht="18" customHeight="1" x14ac:dyDescent="0.2">
      <c r="A32" s="304">
        <v>12</v>
      </c>
      <c r="B32" s="311">
        <f t="shared" si="2"/>
        <v>0</v>
      </c>
      <c r="C32" s="312">
        <f t="shared" si="2"/>
        <v>0</v>
      </c>
      <c r="D32" s="313" t="s">
        <v>136</v>
      </c>
      <c r="E32" s="309">
        <f>$C$19*E19</f>
        <v>0</v>
      </c>
      <c r="F32" s="309">
        <f t="shared" ref="F32:L32" si="27">$C$19*F19</f>
        <v>0</v>
      </c>
      <c r="G32" s="309">
        <f t="shared" si="27"/>
        <v>0</v>
      </c>
      <c r="H32" s="309">
        <f t="shared" si="27"/>
        <v>0</v>
      </c>
      <c r="I32" s="309">
        <f t="shared" si="27"/>
        <v>0</v>
      </c>
      <c r="J32" s="309">
        <f t="shared" si="27"/>
        <v>0</v>
      </c>
      <c r="K32" s="309">
        <f t="shared" si="27"/>
        <v>0</v>
      </c>
      <c r="L32" s="309">
        <f t="shared" si="27"/>
        <v>0</v>
      </c>
      <c r="M32" s="309">
        <f t="shared" si="6"/>
        <v>0</v>
      </c>
      <c r="N32" s="309">
        <f t="shared" si="7"/>
        <v>0</v>
      </c>
      <c r="O32" s="309">
        <f>SUM($C$19*O19)</f>
        <v>0</v>
      </c>
      <c r="P32" s="309">
        <f>SUM($C$19*P19)</f>
        <v>0</v>
      </c>
      <c r="Q32" s="309">
        <f t="shared" ref="Q32:R32" si="28">SUM($C$19*Q19)</f>
        <v>0</v>
      </c>
      <c r="R32" s="309">
        <f t="shared" si="28"/>
        <v>0</v>
      </c>
      <c r="S32" s="309">
        <f>SUM($C$19*S19)</f>
        <v>0</v>
      </c>
    </row>
    <row r="33" spans="1:238" s="51" customFormat="1" ht="18" customHeight="1" x14ac:dyDescent="0.2">
      <c r="A33" s="481" t="s">
        <v>51</v>
      </c>
      <c r="B33" s="482"/>
      <c r="C33" s="314"/>
      <c r="D33" s="315" t="s">
        <v>136</v>
      </c>
      <c r="E33" s="314">
        <f>SUM(E21+E22+E23+E24+E25+E26+E27+E28+E29+E30+E31+E32)</f>
        <v>0</v>
      </c>
      <c r="F33" s="314">
        <f t="shared" ref="F33:S33" si="29">SUM(F21+F22+F23+F24+F25+F26+F27+F28+F29+F30+F31+F32)</f>
        <v>0</v>
      </c>
      <c r="G33" s="314">
        <f t="shared" si="29"/>
        <v>0</v>
      </c>
      <c r="H33" s="314">
        <f t="shared" si="29"/>
        <v>0</v>
      </c>
      <c r="I33" s="314">
        <f t="shared" si="29"/>
        <v>0</v>
      </c>
      <c r="J33" s="314">
        <f t="shared" si="29"/>
        <v>0</v>
      </c>
      <c r="K33" s="314">
        <f t="shared" si="29"/>
        <v>0</v>
      </c>
      <c r="L33" s="314">
        <f t="shared" si="29"/>
        <v>0</v>
      </c>
      <c r="M33" s="314">
        <f t="shared" si="29"/>
        <v>0</v>
      </c>
      <c r="N33" s="314">
        <f t="shared" si="29"/>
        <v>0</v>
      </c>
      <c r="O33" s="314">
        <f>SUM(O21+O22+O23+O24+O25+O26+O27+O28+O29+O30+O31+O32)</f>
        <v>0</v>
      </c>
      <c r="P33" s="314">
        <f t="shared" si="29"/>
        <v>0</v>
      </c>
      <c r="Q33" s="314">
        <f t="shared" si="29"/>
        <v>0</v>
      </c>
      <c r="R33" s="314">
        <f>SUM(R21+R22+R23+R24+R25+R26+R27+R28+R29+R30+R31+R32)</f>
        <v>0</v>
      </c>
      <c r="S33" s="314">
        <f t="shared" si="29"/>
        <v>0</v>
      </c>
    </row>
    <row r="34" spans="1:238" ht="18" customHeight="1" x14ac:dyDescent="0.2">
      <c r="A34" s="302">
        <v>13</v>
      </c>
      <c r="B34" s="316" t="s">
        <v>138</v>
      </c>
      <c r="C34" s="317"/>
      <c r="D34" s="313" t="s">
        <v>136</v>
      </c>
      <c r="E34" s="308"/>
      <c r="F34" s="308"/>
      <c r="G34" s="308"/>
      <c r="H34" s="308"/>
      <c r="I34" s="308"/>
      <c r="J34" s="308"/>
      <c r="K34" s="308"/>
      <c r="L34" s="308"/>
      <c r="M34" s="309">
        <f>SUM(E34:H34)</f>
        <v>0</v>
      </c>
      <c r="N34" s="309">
        <f>SUM(I34:L34)</f>
        <v>0</v>
      </c>
      <c r="O34" s="308"/>
      <c r="P34" s="308"/>
      <c r="Q34" s="310"/>
      <c r="R34" s="310"/>
      <c r="S34" s="310"/>
    </row>
    <row r="35" spans="1:238" s="51" customFormat="1" ht="18" customHeight="1" x14ac:dyDescent="0.2">
      <c r="A35" s="483" t="s">
        <v>71</v>
      </c>
      <c r="B35" s="484"/>
      <c r="C35" s="314"/>
      <c r="D35" s="315" t="s">
        <v>136</v>
      </c>
      <c r="E35" s="314">
        <f>SUM(E33+E34)</f>
        <v>0</v>
      </c>
      <c r="F35" s="314">
        <f t="shared" ref="F35:S35" si="30">SUM(F33+F34)</f>
        <v>0</v>
      </c>
      <c r="G35" s="314">
        <f t="shared" si="30"/>
        <v>0</v>
      </c>
      <c r="H35" s="314">
        <f t="shared" si="30"/>
        <v>0</v>
      </c>
      <c r="I35" s="314">
        <f t="shared" si="30"/>
        <v>0</v>
      </c>
      <c r="J35" s="314">
        <f t="shared" si="30"/>
        <v>0</v>
      </c>
      <c r="K35" s="314">
        <f t="shared" si="30"/>
        <v>0</v>
      </c>
      <c r="L35" s="314">
        <f t="shared" si="30"/>
        <v>0</v>
      </c>
      <c r="M35" s="314">
        <f>SUM(M33+M34)</f>
        <v>0</v>
      </c>
      <c r="N35" s="314">
        <f t="shared" si="30"/>
        <v>0</v>
      </c>
      <c r="O35" s="314">
        <f t="shared" si="30"/>
        <v>0</v>
      </c>
      <c r="P35" s="314">
        <f t="shared" si="30"/>
        <v>0</v>
      </c>
      <c r="Q35" s="314">
        <f t="shared" si="30"/>
        <v>0</v>
      </c>
      <c r="R35" s="314">
        <f t="shared" si="30"/>
        <v>0</v>
      </c>
      <c r="S35" s="314">
        <f t="shared" si="30"/>
        <v>0</v>
      </c>
    </row>
    <row r="36" spans="1:238" s="56" customFormat="1" ht="33.75" customHeight="1" x14ac:dyDescent="0.2">
      <c r="A36" s="302">
        <v>14</v>
      </c>
      <c r="B36" s="316" t="s">
        <v>52</v>
      </c>
      <c r="C36" s="317"/>
      <c r="D36" s="313" t="s">
        <v>136</v>
      </c>
      <c r="E36" s="308"/>
      <c r="F36" s="308"/>
      <c r="G36" s="308"/>
      <c r="H36" s="308"/>
      <c r="I36" s="308"/>
      <c r="J36" s="308"/>
      <c r="K36" s="308"/>
      <c r="L36" s="308"/>
      <c r="M36" s="309">
        <f>SUM(E36:H36)</f>
        <v>0</v>
      </c>
      <c r="N36" s="309">
        <f>SUM(I36:L36)</f>
        <v>0</v>
      </c>
      <c r="O36" s="308"/>
      <c r="P36" s="308"/>
      <c r="Q36" s="308"/>
      <c r="R36" s="308"/>
      <c r="S36" s="308"/>
    </row>
    <row r="37" spans="1:238" s="56" customFormat="1" ht="48.75" customHeight="1" x14ac:dyDescent="0.2">
      <c r="A37" s="302">
        <v>15</v>
      </c>
      <c r="B37" s="316" t="s">
        <v>140</v>
      </c>
      <c r="C37" s="317"/>
      <c r="D37" s="313" t="s">
        <v>136</v>
      </c>
      <c r="E37" s="308"/>
      <c r="F37" s="308"/>
      <c r="G37" s="308"/>
      <c r="H37" s="308"/>
      <c r="I37" s="308"/>
      <c r="J37" s="308"/>
      <c r="K37" s="308"/>
      <c r="L37" s="308"/>
      <c r="M37" s="309">
        <f t="shared" ref="M37:M41" si="31">SUM(E37:H37)</f>
        <v>0</v>
      </c>
      <c r="N37" s="309">
        <f t="shared" ref="N37:N41" si="32">SUM(I37:L37)</f>
        <v>0</v>
      </c>
      <c r="O37" s="308"/>
      <c r="P37" s="308"/>
      <c r="Q37" s="308"/>
      <c r="R37" s="308"/>
      <c r="S37" s="308"/>
    </row>
    <row r="38" spans="1:238" s="56" customFormat="1" ht="24.75" customHeight="1" x14ac:dyDescent="0.2">
      <c r="A38" s="302">
        <v>16</v>
      </c>
      <c r="B38" s="316" t="s">
        <v>182</v>
      </c>
      <c r="C38" s="317"/>
      <c r="D38" s="313" t="s">
        <v>136</v>
      </c>
      <c r="E38" s="308"/>
      <c r="F38" s="308"/>
      <c r="G38" s="308"/>
      <c r="H38" s="308"/>
      <c r="I38" s="308"/>
      <c r="J38" s="308"/>
      <c r="K38" s="308"/>
      <c r="L38" s="308"/>
      <c r="M38" s="309">
        <f t="shared" si="31"/>
        <v>0</v>
      </c>
      <c r="N38" s="309">
        <f t="shared" si="32"/>
        <v>0</v>
      </c>
      <c r="O38" s="308"/>
      <c r="P38" s="308"/>
      <c r="Q38" s="308"/>
      <c r="R38" s="308"/>
      <c r="S38" s="308"/>
    </row>
    <row r="39" spans="1:238" s="56" customFormat="1" ht="24" x14ac:dyDescent="0.2">
      <c r="A39" s="302">
        <v>17</v>
      </c>
      <c r="B39" s="316" t="s">
        <v>75</v>
      </c>
      <c r="C39" s="317"/>
      <c r="D39" s="313" t="s">
        <v>136</v>
      </c>
      <c r="E39" s="308"/>
      <c r="F39" s="308"/>
      <c r="G39" s="308"/>
      <c r="H39" s="308"/>
      <c r="I39" s="308"/>
      <c r="J39" s="308"/>
      <c r="K39" s="308"/>
      <c r="L39" s="308"/>
      <c r="M39" s="309">
        <f t="shared" si="31"/>
        <v>0</v>
      </c>
      <c r="N39" s="309">
        <f t="shared" si="32"/>
        <v>0</v>
      </c>
      <c r="O39" s="308"/>
      <c r="P39" s="308"/>
      <c r="Q39" s="308"/>
      <c r="R39" s="308"/>
      <c r="S39" s="308"/>
    </row>
    <row r="40" spans="1:238" s="56" customFormat="1" ht="49.5" customHeight="1" x14ac:dyDescent="0.2">
      <c r="A40" s="302">
        <v>18</v>
      </c>
      <c r="B40" s="316" t="s">
        <v>139</v>
      </c>
      <c r="C40" s="317"/>
      <c r="D40" s="313" t="s">
        <v>136</v>
      </c>
      <c r="E40" s="308"/>
      <c r="F40" s="308"/>
      <c r="G40" s="308"/>
      <c r="H40" s="308"/>
      <c r="I40" s="308"/>
      <c r="J40" s="308"/>
      <c r="K40" s="308"/>
      <c r="L40" s="308"/>
      <c r="M40" s="309">
        <f t="shared" si="31"/>
        <v>0</v>
      </c>
      <c r="N40" s="309">
        <f t="shared" si="32"/>
        <v>0</v>
      </c>
      <c r="O40" s="308"/>
      <c r="P40" s="308"/>
      <c r="Q40" s="308"/>
      <c r="R40" s="308"/>
      <c r="S40" s="308"/>
    </row>
    <row r="41" spans="1:238" s="56" customFormat="1" ht="31.5" customHeight="1" x14ac:dyDescent="0.2">
      <c r="A41" s="302">
        <v>19</v>
      </c>
      <c r="B41" s="316" t="s">
        <v>66</v>
      </c>
      <c r="C41" s="317"/>
      <c r="D41" s="313" t="s">
        <v>136</v>
      </c>
      <c r="E41" s="308"/>
      <c r="F41" s="308"/>
      <c r="G41" s="308"/>
      <c r="H41" s="308"/>
      <c r="I41" s="308"/>
      <c r="J41" s="308"/>
      <c r="K41" s="308"/>
      <c r="L41" s="308"/>
      <c r="M41" s="309">
        <f t="shared" si="31"/>
        <v>0</v>
      </c>
      <c r="N41" s="309">
        <f t="shared" si="32"/>
        <v>0</v>
      </c>
      <c r="O41" s="308"/>
      <c r="P41" s="308"/>
      <c r="Q41" s="308"/>
      <c r="R41" s="308"/>
      <c r="S41" s="308"/>
    </row>
    <row r="42" spans="1:238" s="57" customFormat="1" ht="18" customHeight="1" thickBot="1" x14ac:dyDescent="0.25">
      <c r="A42" s="479" t="s">
        <v>53</v>
      </c>
      <c r="B42" s="480"/>
      <c r="C42" s="318"/>
      <c r="D42" s="319" t="s">
        <v>136</v>
      </c>
      <c r="E42" s="318">
        <f>SUM(E35:E41)</f>
        <v>0</v>
      </c>
      <c r="F42" s="318">
        <f t="shared" ref="F42:K42" si="33">SUM(F35:F41)</f>
        <v>0</v>
      </c>
      <c r="G42" s="318">
        <f t="shared" si="33"/>
        <v>0</v>
      </c>
      <c r="H42" s="318">
        <f t="shared" si="33"/>
        <v>0</v>
      </c>
      <c r="I42" s="318">
        <f t="shared" si="33"/>
        <v>0</v>
      </c>
      <c r="J42" s="318">
        <f t="shared" si="33"/>
        <v>0</v>
      </c>
      <c r="K42" s="318">
        <f t="shared" si="33"/>
        <v>0</v>
      </c>
      <c r="L42" s="318">
        <f t="shared" ref="L42:M42" si="34">SUM(L35:L41)</f>
        <v>0</v>
      </c>
      <c r="M42" s="318">
        <f t="shared" si="34"/>
        <v>0</v>
      </c>
      <c r="N42" s="318">
        <f>SUM(N35:N41)</f>
        <v>0</v>
      </c>
      <c r="O42" s="318">
        <f>SUM(O35:O41)</f>
        <v>0</v>
      </c>
      <c r="P42" s="318">
        <f t="shared" ref="P42:R42" si="35">SUM(P35:P41)</f>
        <v>0</v>
      </c>
      <c r="Q42" s="318">
        <f t="shared" si="35"/>
        <v>0</v>
      </c>
      <c r="R42" s="318">
        <f t="shared" si="35"/>
        <v>0</v>
      </c>
      <c r="S42" s="318">
        <f>SUM(S35:S41)</f>
        <v>0</v>
      </c>
    </row>
    <row r="43" spans="1:238" s="53" customFormat="1" x14ac:dyDescent="0.2">
      <c r="A43" s="58"/>
      <c r="B43" s="58"/>
      <c r="C43" s="5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</row>
    <row r="44" spans="1:238" x14ac:dyDescent="0.2"/>
    <row r="45" spans="1:238" x14ac:dyDescent="0.2"/>
    <row r="46" spans="1:238" x14ac:dyDescent="0.2">
      <c r="B46" s="61"/>
    </row>
    <row r="47" spans="1:238" x14ac:dyDescent="0.2"/>
    <row r="48" spans="1:238" x14ac:dyDescent="0.2">
      <c r="E48" s="62"/>
    </row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</sheetData>
  <mergeCells count="19">
    <mergeCell ref="A42:B42"/>
    <mergeCell ref="A33:B33"/>
    <mergeCell ref="A35:B35"/>
    <mergeCell ref="O5:O6"/>
    <mergeCell ref="P5:P6"/>
    <mergeCell ref="N5:N6"/>
    <mergeCell ref="E5:H5"/>
    <mergeCell ref="A20:S20"/>
    <mergeCell ref="A7:S7"/>
    <mergeCell ref="A1:O1"/>
    <mergeCell ref="A3:Q3"/>
    <mergeCell ref="I5:L5"/>
    <mergeCell ref="M5:M6"/>
    <mergeCell ref="A4:Q4"/>
    <mergeCell ref="A2:O2"/>
    <mergeCell ref="P1:S2"/>
    <mergeCell ref="R5:R6"/>
    <mergeCell ref="S5:S6"/>
    <mergeCell ref="Q5:Q6"/>
  </mergeCells>
  <phoneticPr fontId="0" type="noConversion"/>
  <dataValidations count="1">
    <dataValidation errorStyle="information" allowBlank="1" showInputMessage="1" showErrorMessage="1" sqref="E34:S42 E8:ID19 E21:S32"/>
  </dataValidations>
  <printOptions horizontalCentered="1" verticalCentered="1"/>
  <pageMargins left="0.38" right="0.5" top="0.31" bottom="0.41" header="0.13" footer="0.14000000000000001"/>
  <pageSetup paperSize="9" orientation="landscape" r:id="rId1"/>
  <headerFooter alignWithMargins="0">
    <oddFooter>&amp;L&amp;A&amp;C&amp;D&amp;R&amp;P/&amp;N</oddFooter>
  </headerFooter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6"/>
    <pageSetUpPr autoPageBreaks="0" fitToPage="1"/>
  </sheetPr>
  <dimension ref="A1:IW179"/>
  <sheetViews>
    <sheetView showGridLines="0" showZeros="0" topLeftCell="G1" zoomScale="60" zoomScaleNormal="60" workbookViewId="0">
      <selection activeCell="P8" sqref="P8"/>
    </sheetView>
  </sheetViews>
  <sheetFormatPr defaultColWidth="8" defaultRowHeight="14.25" zeroHeight="1" x14ac:dyDescent="0.2"/>
  <cols>
    <col min="1" max="1" width="5.7109375" style="67" customWidth="1"/>
    <col min="2" max="2" width="40.85546875" style="67" customWidth="1"/>
    <col min="3" max="3" width="11" style="67" customWidth="1"/>
    <col min="4" max="18" width="17.28515625" style="67" customWidth="1"/>
    <col min="19" max="19" width="7.85546875" style="67" hidden="1" customWidth="1"/>
    <col min="20" max="250" width="8" style="67" hidden="1" customWidth="1"/>
    <col min="251" max="252" width="8" style="67" customWidth="1"/>
    <col min="253" max="256" width="8" style="67" hidden="1" customWidth="1"/>
    <col min="257" max="16384" width="8" style="67"/>
  </cols>
  <sheetData>
    <row r="1" spans="1:257" ht="15" x14ac:dyDescent="0.2">
      <c r="A1" s="494" t="s">
        <v>144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320"/>
      <c r="P1" s="320"/>
      <c r="Q1" s="320"/>
      <c r="R1" s="496" t="s">
        <v>438</v>
      </c>
      <c r="S1" s="66"/>
      <c r="IQ1" s="68"/>
      <c r="IR1" s="51"/>
      <c r="IS1" s="51"/>
      <c r="IT1" s="51"/>
      <c r="IU1" s="51"/>
      <c r="IV1" s="51"/>
      <c r="IW1" s="51"/>
    </row>
    <row r="2" spans="1:257" x14ac:dyDescent="0.2">
      <c r="A2" s="500" t="s">
        <v>428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2"/>
      <c r="O2" s="321"/>
      <c r="P2" s="321"/>
      <c r="Q2" s="321"/>
      <c r="R2" s="497"/>
      <c r="S2" s="66"/>
      <c r="IQ2" s="68"/>
      <c r="IR2" s="51"/>
      <c r="IS2" s="51"/>
      <c r="IT2" s="51"/>
      <c r="IU2" s="51"/>
      <c r="IV2" s="51"/>
      <c r="IW2" s="51"/>
    </row>
    <row r="3" spans="1:257" ht="15.75" customHeight="1" x14ac:dyDescent="0.2">
      <c r="A3" s="498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66"/>
      <c r="IQ3" s="68"/>
      <c r="IR3" s="51"/>
      <c r="IS3" s="51"/>
      <c r="IT3" s="51"/>
      <c r="IU3" s="51"/>
      <c r="IV3" s="51"/>
      <c r="IW3" s="51"/>
    </row>
    <row r="4" spans="1:257" ht="30" customHeight="1" x14ac:dyDescent="0.2">
      <c r="A4" s="503" t="s">
        <v>27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5"/>
      <c r="Q4" s="504"/>
      <c r="R4" s="504"/>
      <c r="S4" s="66"/>
      <c r="IQ4" s="68"/>
      <c r="IR4" s="51"/>
      <c r="IS4" s="51"/>
      <c r="IT4" s="51"/>
      <c r="IU4" s="51"/>
      <c r="IV4" s="51"/>
      <c r="IW4" s="51"/>
    </row>
    <row r="5" spans="1:257" ht="30" customHeight="1" x14ac:dyDescent="0.2">
      <c r="A5" s="322"/>
      <c r="B5" s="323"/>
      <c r="C5" s="324"/>
      <c r="D5" s="508" t="s">
        <v>382</v>
      </c>
      <c r="E5" s="508"/>
      <c r="F5" s="508"/>
      <c r="G5" s="508"/>
      <c r="H5" s="508" t="s">
        <v>383</v>
      </c>
      <c r="I5" s="508"/>
      <c r="J5" s="508"/>
      <c r="K5" s="508"/>
      <c r="L5" s="509" t="s">
        <v>188</v>
      </c>
      <c r="M5" s="509" t="s">
        <v>189</v>
      </c>
      <c r="N5" s="509" t="s">
        <v>384</v>
      </c>
      <c r="O5" s="506" t="s">
        <v>385</v>
      </c>
      <c r="P5" s="511" t="s">
        <v>386</v>
      </c>
      <c r="Q5" s="513" t="s">
        <v>387</v>
      </c>
      <c r="R5" s="492" t="s">
        <v>388</v>
      </c>
      <c r="S5" s="66"/>
      <c r="IQ5" s="68"/>
      <c r="IR5" s="51"/>
      <c r="IS5" s="51"/>
      <c r="IT5" s="51"/>
      <c r="IU5" s="51"/>
      <c r="IV5" s="51"/>
      <c r="IW5" s="51"/>
    </row>
    <row r="6" spans="1:257" ht="30" customHeight="1" x14ac:dyDescent="0.2">
      <c r="A6" s="94" t="s">
        <v>187</v>
      </c>
      <c r="B6" s="325" t="s">
        <v>45</v>
      </c>
      <c r="C6" s="325" t="s">
        <v>40</v>
      </c>
      <c r="D6" s="325" t="s">
        <v>58</v>
      </c>
      <c r="E6" s="325" t="s">
        <v>59</v>
      </c>
      <c r="F6" s="325" t="s">
        <v>60</v>
      </c>
      <c r="G6" s="325" t="s">
        <v>61</v>
      </c>
      <c r="H6" s="325" t="s">
        <v>58</v>
      </c>
      <c r="I6" s="325" t="s">
        <v>59</v>
      </c>
      <c r="J6" s="325" t="s">
        <v>60</v>
      </c>
      <c r="K6" s="325" t="s">
        <v>61</v>
      </c>
      <c r="L6" s="510"/>
      <c r="M6" s="510"/>
      <c r="N6" s="510"/>
      <c r="O6" s="507"/>
      <c r="P6" s="512"/>
      <c r="Q6" s="514"/>
      <c r="R6" s="493"/>
      <c r="S6" s="66"/>
      <c r="IQ6" s="68"/>
      <c r="IR6" s="51"/>
      <c r="IS6" s="51"/>
      <c r="IT6" s="51"/>
      <c r="IU6" s="51"/>
      <c r="IV6" s="51"/>
      <c r="IW6" s="51"/>
    </row>
    <row r="7" spans="1:257" ht="28.5" x14ac:dyDescent="0.2">
      <c r="A7" s="91">
        <v>1</v>
      </c>
      <c r="B7" s="92" t="s">
        <v>89</v>
      </c>
      <c r="C7" s="90" t="s">
        <v>136</v>
      </c>
      <c r="D7" s="326"/>
      <c r="E7" s="326"/>
      <c r="F7" s="326"/>
      <c r="G7" s="326"/>
      <c r="H7" s="326"/>
      <c r="I7" s="326"/>
      <c r="J7" s="326"/>
      <c r="K7" s="326"/>
      <c r="L7" s="93">
        <f>SUM(D7:G7)</f>
        <v>0</v>
      </c>
      <c r="M7" s="93">
        <f>SUM(H7:K7)</f>
        <v>0</v>
      </c>
      <c r="N7" s="326"/>
      <c r="O7" s="327"/>
      <c r="P7" s="328"/>
      <c r="Q7" s="329"/>
      <c r="R7" s="326"/>
      <c r="S7" s="66"/>
      <c r="IQ7" s="68"/>
      <c r="IR7" s="51"/>
      <c r="IS7" s="51"/>
      <c r="IT7" s="51"/>
      <c r="IU7" s="51"/>
      <c r="IV7" s="51"/>
      <c r="IW7" s="51"/>
    </row>
    <row r="8" spans="1:257" ht="26.25" customHeight="1" x14ac:dyDescent="0.2">
      <c r="A8" s="91">
        <v>2</v>
      </c>
      <c r="B8" s="92" t="s">
        <v>70</v>
      </c>
      <c r="C8" s="90" t="s">
        <v>136</v>
      </c>
      <c r="D8" s="326"/>
      <c r="E8" s="326"/>
      <c r="F8" s="326"/>
      <c r="G8" s="326"/>
      <c r="H8" s="326"/>
      <c r="I8" s="326"/>
      <c r="J8" s="326"/>
      <c r="K8" s="326"/>
      <c r="L8" s="93">
        <f>SUM(D8:G8)</f>
        <v>0</v>
      </c>
      <c r="M8" s="93">
        <f t="shared" ref="M8:M10" si="0">SUM(H8:K8)</f>
        <v>0</v>
      </c>
      <c r="N8" s="326"/>
      <c r="O8" s="327"/>
      <c r="P8" s="328"/>
      <c r="Q8" s="329"/>
      <c r="R8" s="326"/>
      <c r="S8" s="66"/>
      <c r="IQ8" s="68"/>
      <c r="IR8" s="51"/>
      <c r="IS8" s="51"/>
      <c r="IT8" s="51"/>
      <c r="IU8" s="51"/>
      <c r="IV8" s="51"/>
      <c r="IW8" s="51"/>
    </row>
    <row r="9" spans="1:257" ht="26.25" customHeight="1" x14ac:dyDescent="0.2">
      <c r="A9" s="91">
        <v>3</v>
      </c>
      <c r="B9" s="92" t="s">
        <v>90</v>
      </c>
      <c r="C9" s="90" t="s">
        <v>136</v>
      </c>
      <c r="D9" s="326"/>
      <c r="E9" s="326"/>
      <c r="F9" s="326"/>
      <c r="G9" s="326"/>
      <c r="H9" s="326"/>
      <c r="I9" s="326"/>
      <c r="J9" s="326"/>
      <c r="K9" s="326"/>
      <c r="L9" s="93">
        <f>SUM(D9:G9)</f>
        <v>0</v>
      </c>
      <c r="M9" s="93">
        <f t="shared" si="0"/>
        <v>0</v>
      </c>
      <c r="N9" s="326"/>
      <c r="O9" s="327"/>
      <c r="P9" s="328"/>
      <c r="Q9" s="329"/>
      <c r="R9" s="326"/>
      <c r="S9" s="66"/>
      <c r="IQ9" s="68"/>
      <c r="IR9" s="51"/>
      <c r="IS9" s="51"/>
      <c r="IT9" s="51"/>
      <c r="IU9" s="51"/>
      <c r="IV9" s="51"/>
      <c r="IW9" s="51"/>
    </row>
    <row r="10" spans="1:257" s="70" customFormat="1" ht="26.25" customHeight="1" x14ac:dyDescent="0.2">
      <c r="A10" s="91">
        <v>4</v>
      </c>
      <c r="B10" s="92" t="s">
        <v>91</v>
      </c>
      <c r="C10" s="90" t="s">
        <v>136</v>
      </c>
      <c r="D10" s="326"/>
      <c r="E10" s="326"/>
      <c r="F10" s="326"/>
      <c r="G10" s="326"/>
      <c r="H10" s="326"/>
      <c r="I10" s="326"/>
      <c r="J10" s="326"/>
      <c r="K10" s="326"/>
      <c r="L10" s="93">
        <f>SUM(D10:G10)</f>
        <v>0</v>
      </c>
      <c r="M10" s="93">
        <f t="shared" si="0"/>
        <v>0</v>
      </c>
      <c r="N10" s="326"/>
      <c r="O10" s="327"/>
      <c r="P10" s="328"/>
      <c r="Q10" s="329"/>
      <c r="R10" s="326"/>
      <c r="S10" s="69"/>
      <c r="IQ10" s="71"/>
      <c r="IR10" s="72"/>
      <c r="IS10" s="72"/>
      <c r="IT10" s="72"/>
      <c r="IU10" s="72"/>
      <c r="IV10" s="72"/>
      <c r="IW10" s="72"/>
    </row>
    <row r="11" spans="1:257" ht="30" customHeight="1" x14ac:dyDescent="0.2">
      <c r="A11" s="77">
        <v>5</v>
      </c>
      <c r="B11" s="78" t="s">
        <v>92</v>
      </c>
      <c r="C11" s="79" t="s">
        <v>136</v>
      </c>
      <c r="D11" s="80">
        <f>SUM(D7:D10)</f>
        <v>0</v>
      </c>
      <c r="E11" s="80">
        <f t="shared" ref="E11:K11" si="1">SUM(E7:E10)</f>
        <v>0</v>
      </c>
      <c r="F11" s="80">
        <f t="shared" si="1"/>
        <v>0</v>
      </c>
      <c r="G11" s="80">
        <f t="shared" si="1"/>
        <v>0</v>
      </c>
      <c r="H11" s="80">
        <f t="shared" si="1"/>
        <v>0</v>
      </c>
      <c r="I11" s="80">
        <f t="shared" si="1"/>
        <v>0</v>
      </c>
      <c r="J11" s="80">
        <f t="shared" si="1"/>
        <v>0</v>
      </c>
      <c r="K11" s="80">
        <f t="shared" si="1"/>
        <v>0</v>
      </c>
      <c r="L11" s="80">
        <f t="shared" ref="L11" si="2">SUM(L7:L10)</f>
        <v>0</v>
      </c>
      <c r="M11" s="80">
        <f t="shared" ref="M11:R11" si="3">SUM(M7:M10)</f>
        <v>0</v>
      </c>
      <c r="N11" s="80">
        <f t="shared" si="3"/>
        <v>0</v>
      </c>
      <c r="O11" s="222">
        <f t="shared" si="3"/>
        <v>0</v>
      </c>
      <c r="P11" s="227">
        <f t="shared" si="3"/>
        <v>0</v>
      </c>
      <c r="Q11" s="224">
        <f t="shared" si="3"/>
        <v>0</v>
      </c>
      <c r="R11" s="81">
        <f t="shared" si="3"/>
        <v>0</v>
      </c>
      <c r="S11" s="66"/>
      <c r="IQ11" s="68"/>
      <c r="IR11" s="51"/>
      <c r="IS11" s="51"/>
      <c r="IT11" s="51"/>
      <c r="IU11" s="51"/>
      <c r="IV11" s="51"/>
      <c r="IW11" s="51"/>
    </row>
    <row r="12" spans="1:257" s="70" customFormat="1" ht="26.25" customHeight="1" x14ac:dyDescent="0.2">
      <c r="A12" s="91">
        <v>6</v>
      </c>
      <c r="B12" s="92" t="s">
        <v>83</v>
      </c>
      <c r="C12" s="90" t="s">
        <v>136</v>
      </c>
      <c r="D12" s="326"/>
      <c r="E12" s="326"/>
      <c r="F12" s="326"/>
      <c r="G12" s="326"/>
      <c r="H12" s="326"/>
      <c r="I12" s="326"/>
      <c r="J12" s="326"/>
      <c r="K12" s="326"/>
      <c r="L12" s="93">
        <f>SUM(D12:G12)</f>
        <v>0</v>
      </c>
      <c r="M12" s="93">
        <f>SUM(H12:K12)</f>
        <v>0</v>
      </c>
      <c r="N12" s="326"/>
      <c r="O12" s="327"/>
      <c r="P12" s="328"/>
      <c r="Q12" s="330"/>
      <c r="R12" s="326"/>
      <c r="S12" s="69"/>
      <c r="IQ12" s="71"/>
      <c r="IR12" s="72"/>
      <c r="IS12" s="72"/>
      <c r="IT12" s="72"/>
      <c r="IU12" s="72"/>
      <c r="IV12" s="72"/>
      <c r="IW12" s="72"/>
    </row>
    <row r="13" spans="1:257" s="70" customFormat="1" ht="26.25" customHeight="1" x14ac:dyDescent="0.2">
      <c r="A13" s="91">
        <v>7</v>
      </c>
      <c r="B13" s="92" t="s">
        <v>74</v>
      </c>
      <c r="C13" s="90" t="s">
        <v>136</v>
      </c>
      <c r="D13" s="326"/>
      <c r="E13" s="326"/>
      <c r="F13" s="326"/>
      <c r="G13" s="326"/>
      <c r="H13" s="326"/>
      <c r="I13" s="326"/>
      <c r="J13" s="326"/>
      <c r="K13" s="326"/>
      <c r="L13" s="93">
        <f>SUM(D13:G13)</f>
        <v>0</v>
      </c>
      <c r="M13" s="93">
        <f>SUM(H13:K13)</f>
        <v>0</v>
      </c>
      <c r="N13" s="326"/>
      <c r="O13" s="327"/>
      <c r="P13" s="328"/>
      <c r="Q13" s="330"/>
      <c r="R13" s="326"/>
      <c r="S13" s="69"/>
      <c r="IQ13" s="71"/>
      <c r="IR13" s="72"/>
      <c r="IS13" s="72"/>
      <c r="IT13" s="72"/>
      <c r="IU13" s="72"/>
      <c r="IV13" s="72"/>
      <c r="IW13" s="72"/>
    </row>
    <row r="14" spans="1:257" ht="30" customHeight="1" x14ac:dyDescent="0.2">
      <c r="A14" s="77">
        <v>8</v>
      </c>
      <c r="B14" s="78" t="s">
        <v>1</v>
      </c>
      <c r="C14" s="79" t="s">
        <v>136</v>
      </c>
      <c r="D14" s="80">
        <f>SUM(D12:D13)</f>
        <v>0</v>
      </c>
      <c r="E14" s="80">
        <f t="shared" ref="E14:K14" si="4">SUM(E12:E13)</f>
        <v>0</v>
      </c>
      <c r="F14" s="80">
        <f t="shared" si="4"/>
        <v>0</v>
      </c>
      <c r="G14" s="80">
        <f>SUM(G12:G13)</f>
        <v>0</v>
      </c>
      <c r="H14" s="80">
        <f t="shared" si="4"/>
        <v>0</v>
      </c>
      <c r="I14" s="80">
        <f t="shared" si="4"/>
        <v>0</v>
      </c>
      <c r="J14" s="80">
        <f t="shared" si="4"/>
        <v>0</v>
      </c>
      <c r="K14" s="80">
        <f t="shared" si="4"/>
        <v>0</v>
      </c>
      <c r="L14" s="80">
        <f t="shared" ref="L14" si="5">SUM(L12:L13)</f>
        <v>0</v>
      </c>
      <c r="M14" s="80">
        <f>SUM(M12:M13)</f>
        <v>0</v>
      </c>
      <c r="N14" s="80">
        <f>SUM(N12:N13)</f>
        <v>0</v>
      </c>
      <c r="O14" s="222">
        <f t="shared" ref="O14:Q14" si="6">SUM(O12:O13)</f>
        <v>0</v>
      </c>
      <c r="P14" s="227">
        <f t="shared" si="6"/>
        <v>0</v>
      </c>
      <c r="Q14" s="225">
        <f t="shared" si="6"/>
        <v>0</v>
      </c>
      <c r="R14" s="80">
        <f>SUM(R12:R13)</f>
        <v>0</v>
      </c>
      <c r="S14" s="66"/>
      <c r="IQ14" s="68"/>
      <c r="IR14" s="51"/>
      <c r="IS14" s="51"/>
      <c r="IT14" s="51"/>
      <c r="IU14" s="51"/>
      <c r="IV14" s="51"/>
      <c r="IW14" s="51"/>
    </row>
    <row r="15" spans="1:257" ht="26.25" customHeight="1" x14ac:dyDescent="0.2">
      <c r="A15" s="91">
        <v>9</v>
      </c>
      <c r="B15" s="92" t="s">
        <v>195</v>
      </c>
      <c r="C15" s="90" t="s">
        <v>136</v>
      </c>
      <c r="D15" s="326"/>
      <c r="E15" s="326"/>
      <c r="F15" s="326"/>
      <c r="G15" s="326"/>
      <c r="H15" s="326"/>
      <c r="I15" s="326"/>
      <c r="J15" s="326"/>
      <c r="K15" s="326"/>
      <c r="L15" s="93">
        <f>SUM(D15:G15)</f>
        <v>0</v>
      </c>
      <c r="M15" s="93">
        <f>SUM(H15:K15)</f>
        <v>0</v>
      </c>
      <c r="N15" s="326"/>
      <c r="O15" s="327"/>
      <c r="P15" s="328"/>
      <c r="Q15" s="330"/>
      <c r="R15" s="326"/>
      <c r="S15" s="66"/>
      <c r="IQ15" s="68"/>
      <c r="IR15" s="51"/>
      <c r="IS15" s="51"/>
      <c r="IT15" s="51"/>
      <c r="IU15" s="51"/>
      <c r="IV15" s="51"/>
      <c r="IW15" s="51"/>
    </row>
    <row r="16" spans="1:257" ht="26.25" customHeight="1" x14ac:dyDescent="0.2">
      <c r="A16" s="91">
        <v>10</v>
      </c>
      <c r="B16" s="92" t="s">
        <v>64</v>
      </c>
      <c r="C16" s="90" t="s">
        <v>136</v>
      </c>
      <c r="D16" s="326"/>
      <c r="E16" s="326"/>
      <c r="F16" s="326"/>
      <c r="G16" s="326"/>
      <c r="H16" s="326"/>
      <c r="I16" s="326"/>
      <c r="J16" s="326"/>
      <c r="K16" s="326"/>
      <c r="L16" s="93">
        <f>SUM(D16:G16)</f>
        <v>0</v>
      </c>
      <c r="M16" s="93">
        <f>SUM(H16:K16)</f>
        <v>0</v>
      </c>
      <c r="N16" s="326"/>
      <c r="O16" s="327"/>
      <c r="P16" s="328"/>
      <c r="Q16" s="330"/>
      <c r="R16" s="326"/>
      <c r="S16" s="66"/>
      <c r="IQ16" s="68"/>
      <c r="IR16" s="51"/>
      <c r="IS16" s="51"/>
      <c r="IT16" s="51"/>
      <c r="IU16" s="51"/>
      <c r="IV16" s="51"/>
      <c r="IW16" s="51"/>
    </row>
    <row r="17" spans="1:257" ht="30" customHeight="1" x14ac:dyDescent="0.2">
      <c r="A17" s="77">
        <v>11</v>
      </c>
      <c r="B17" s="78" t="s">
        <v>2</v>
      </c>
      <c r="C17" s="79" t="s">
        <v>136</v>
      </c>
      <c r="D17" s="80">
        <f>SUM(D11+D14+D16+D15)</f>
        <v>0</v>
      </c>
      <c r="E17" s="80">
        <f t="shared" ref="E17:K17" si="7">SUM(E11+E14+E16+E15)</f>
        <v>0</v>
      </c>
      <c r="F17" s="80">
        <f t="shared" si="7"/>
        <v>0</v>
      </c>
      <c r="G17" s="80">
        <f t="shared" si="7"/>
        <v>0</v>
      </c>
      <c r="H17" s="80">
        <f t="shared" si="7"/>
        <v>0</v>
      </c>
      <c r="I17" s="80">
        <f t="shared" si="7"/>
        <v>0</v>
      </c>
      <c r="J17" s="80">
        <f t="shared" si="7"/>
        <v>0</v>
      </c>
      <c r="K17" s="80">
        <f t="shared" si="7"/>
        <v>0</v>
      </c>
      <c r="L17" s="80">
        <f t="shared" ref="L17:M17" si="8">SUM(L11+L14+L16+L15)</f>
        <v>0</v>
      </c>
      <c r="M17" s="80">
        <f t="shared" si="8"/>
        <v>0</v>
      </c>
      <c r="N17" s="80">
        <f>SUM(N11+N14+N16+N15)</f>
        <v>0</v>
      </c>
      <c r="O17" s="80">
        <f t="shared" ref="O17:BZ17" si="9">SUM(O11+O14+O16+O15)</f>
        <v>0</v>
      </c>
      <c r="P17" s="226">
        <f t="shared" si="9"/>
        <v>0</v>
      </c>
      <c r="Q17" s="80">
        <f t="shared" si="9"/>
        <v>0</v>
      </c>
      <c r="R17" s="80">
        <f t="shared" si="9"/>
        <v>0</v>
      </c>
      <c r="S17" s="80">
        <f t="shared" si="9"/>
        <v>0</v>
      </c>
      <c r="T17" s="80">
        <f t="shared" si="9"/>
        <v>0</v>
      </c>
      <c r="U17" s="80">
        <f t="shared" si="9"/>
        <v>0</v>
      </c>
      <c r="V17" s="80">
        <f t="shared" si="9"/>
        <v>0</v>
      </c>
      <c r="W17" s="80">
        <f t="shared" si="9"/>
        <v>0</v>
      </c>
      <c r="X17" s="80">
        <f t="shared" si="9"/>
        <v>0</v>
      </c>
      <c r="Y17" s="80">
        <f t="shared" si="9"/>
        <v>0</v>
      </c>
      <c r="Z17" s="80">
        <f t="shared" si="9"/>
        <v>0</v>
      </c>
      <c r="AA17" s="80">
        <f t="shared" si="9"/>
        <v>0</v>
      </c>
      <c r="AB17" s="80">
        <f t="shared" si="9"/>
        <v>0</v>
      </c>
      <c r="AC17" s="80">
        <f t="shared" si="9"/>
        <v>0</v>
      </c>
      <c r="AD17" s="80">
        <f t="shared" si="9"/>
        <v>0</v>
      </c>
      <c r="AE17" s="80">
        <f t="shared" si="9"/>
        <v>0</v>
      </c>
      <c r="AF17" s="80">
        <f t="shared" si="9"/>
        <v>0</v>
      </c>
      <c r="AG17" s="80">
        <f t="shared" si="9"/>
        <v>0</v>
      </c>
      <c r="AH17" s="80">
        <f t="shared" si="9"/>
        <v>0</v>
      </c>
      <c r="AI17" s="80">
        <f t="shared" si="9"/>
        <v>0</v>
      </c>
      <c r="AJ17" s="80">
        <f t="shared" si="9"/>
        <v>0</v>
      </c>
      <c r="AK17" s="80">
        <f t="shared" si="9"/>
        <v>0</v>
      </c>
      <c r="AL17" s="80">
        <f t="shared" si="9"/>
        <v>0</v>
      </c>
      <c r="AM17" s="80">
        <f t="shared" si="9"/>
        <v>0</v>
      </c>
      <c r="AN17" s="80">
        <f t="shared" si="9"/>
        <v>0</v>
      </c>
      <c r="AO17" s="80">
        <f t="shared" si="9"/>
        <v>0</v>
      </c>
      <c r="AP17" s="80">
        <f t="shared" si="9"/>
        <v>0</v>
      </c>
      <c r="AQ17" s="80">
        <f t="shared" si="9"/>
        <v>0</v>
      </c>
      <c r="AR17" s="80">
        <f t="shared" si="9"/>
        <v>0</v>
      </c>
      <c r="AS17" s="80">
        <f t="shared" si="9"/>
        <v>0</v>
      </c>
      <c r="AT17" s="80">
        <f t="shared" si="9"/>
        <v>0</v>
      </c>
      <c r="AU17" s="80">
        <f t="shared" si="9"/>
        <v>0</v>
      </c>
      <c r="AV17" s="80">
        <f t="shared" si="9"/>
        <v>0</v>
      </c>
      <c r="AW17" s="80">
        <f t="shared" si="9"/>
        <v>0</v>
      </c>
      <c r="AX17" s="80">
        <f t="shared" si="9"/>
        <v>0</v>
      </c>
      <c r="AY17" s="80">
        <f t="shared" si="9"/>
        <v>0</v>
      </c>
      <c r="AZ17" s="80">
        <f t="shared" si="9"/>
        <v>0</v>
      </c>
      <c r="BA17" s="80">
        <f t="shared" si="9"/>
        <v>0</v>
      </c>
      <c r="BB17" s="80">
        <f t="shared" si="9"/>
        <v>0</v>
      </c>
      <c r="BC17" s="80">
        <f t="shared" si="9"/>
        <v>0</v>
      </c>
      <c r="BD17" s="80">
        <f t="shared" si="9"/>
        <v>0</v>
      </c>
      <c r="BE17" s="80">
        <f t="shared" si="9"/>
        <v>0</v>
      </c>
      <c r="BF17" s="80">
        <f t="shared" si="9"/>
        <v>0</v>
      </c>
      <c r="BG17" s="80">
        <f t="shared" si="9"/>
        <v>0</v>
      </c>
      <c r="BH17" s="80">
        <f t="shared" si="9"/>
        <v>0</v>
      </c>
      <c r="BI17" s="80">
        <f t="shared" si="9"/>
        <v>0</v>
      </c>
      <c r="BJ17" s="80">
        <f t="shared" si="9"/>
        <v>0</v>
      </c>
      <c r="BK17" s="80">
        <f t="shared" si="9"/>
        <v>0</v>
      </c>
      <c r="BL17" s="80">
        <f t="shared" si="9"/>
        <v>0</v>
      </c>
      <c r="BM17" s="80">
        <f t="shared" si="9"/>
        <v>0</v>
      </c>
      <c r="BN17" s="80">
        <f t="shared" si="9"/>
        <v>0</v>
      </c>
      <c r="BO17" s="80">
        <f t="shared" si="9"/>
        <v>0</v>
      </c>
      <c r="BP17" s="80">
        <f t="shared" si="9"/>
        <v>0</v>
      </c>
      <c r="BQ17" s="80">
        <f t="shared" si="9"/>
        <v>0</v>
      </c>
      <c r="BR17" s="80">
        <f t="shared" si="9"/>
        <v>0</v>
      </c>
      <c r="BS17" s="80">
        <f t="shared" si="9"/>
        <v>0</v>
      </c>
      <c r="BT17" s="80">
        <f t="shared" si="9"/>
        <v>0</v>
      </c>
      <c r="BU17" s="80">
        <f t="shared" si="9"/>
        <v>0</v>
      </c>
      <c r="BV17" s="80">
        <f t="shared" si="9"/>
        <v>0</v>
      </c>
      <c r="BW17" s="80">
        <f t="shared" si="9"/>
        <v>0</v>
      </c>
      <c r="BX17" s="80">
        <f t="shared" si="9"/>
        <v>0</v>
      </c>
      <c r="BY17" s="80">
        <f t="shared" si="9"/>
        <v>0</v>
      </c>
      <c r="BZ17" s="80">
        <f t="shared" si="9"/>
        <v>0</v>
      </c>
      <c r="CA17" s="80">
        <f t="shared" ref="CA17:EL17" si="10">SUM(CA11+CA14+CA16+CA15)</f>
        <v>0</v>
      </c>
      <c r="CB17" s="80">
        <f t="shared" si="10"/>
        <v>0</v>
      </c>
      <c r="CC17" s="80">
        <f t="shared" si="10"/>
        <v>0</v>
      </c>
      <c r="CD17" s="80">
        <f t="shared" si="10"/>
        <v>0</v>
      </c>
      <c r="CE17" s="80">
        <f t="shared" si="10"/>
        <v>0</v>
      </c>
      <c r="CF17" s="80">
        <f t="shared" si="10"/>
        <v>0</v>
      </c>
      <c r="CG17" s="80">
        <f t="shared" si="10"/>
        <v>0</v>
      </c>
      <c r="CH17" s="80">
        <f t="shared" si="10"/>
        <v>0</v>
      </c>
      <c r="CI17" s="80">
        <f t="shared" si="10"/>
        <v>0</v>
      </c>
      <c r="CJ17" s="80">
        <f t="shared" si="10"/>
        <v>0</v>
      </c>
      <c r="CK17" s="80">
        <f t="shared" si="10"/>
        <v>0</v>
      </c>
      <c r="CL17" s="80">
        <f t="shared" si="10"/>
        <v>0</v>
      </c>
      <c r="CM17" s="80">
        <f t="shared" si="10"/>
        <v>0</v>
      </c>
      <c r="CN17" s="80">
        <f t="shared" si="10"/>
        <v>0</v>
      </c>
      <c r="CO17" s="80">
        <f t="shared" si="10"/>
        <v>0</v>
      </c>
      <c r="CP17" s="80">
        <f t="shared" si="10"/>
        <v>0</v>
      </c>
      <c r="CQ17" s="80">
        <f t="shared" si="10"/>
        <v>0</v>
      </c>
      <c r="CR17" s="80">
        <f t="shared" si="10"/>
        <v>0</v>
      </c>
      <c r="CS17" s="80">
        <f t="shared" si="10"/>
        <v>0</v>
      </c>
      <c r="CT17" s="80">
        <f t="shared" si="10"/>
        <v>0</v>
      </c>
      <c r="CU17" s="80">
        <f t="shared" si="10"/>
        <v>0</v>
      </c>
      <c r="CV17" s="80">
        <f t="shared" si="10"/>
        <v>0</v>
      </c>
      <c r="CW17" s="80">
        <f t="shared" si="10"/>
        <v>0</v>
      </c>
      <c r="CX17" s="80">
        <f t="shared" si="10"/>
        <v>0</v>
      </c>
      <c r="CY17" s="80">
        <f t="shared" si="10"/>
        <v>0</v>
      </c>
      <c r="CZ17" s="80">
        <f t="shared" si="10"/>
        <v>0</v>
      </c>
      <c r="DA17" s="80">
        <f t="shared" si="10"/>
        <v>0</v>
      </c>
      <c r="DB17" s="80">
        <f t="shared" si="10"/>
        <v>0</v>
      </c>
      <c r="DC17" s="80">
        <f t="shared" si="10"/>
        <v>0</v>
      </c>
      <c r="DD17" s="80">
        <f t="shared" si="10"/>
        <v>0</v>
      </c>
      <c r="DE17" s="80">
        <f t="shared" si="10"/>
        <v>0</v>
      </c>
      <c r="DF17" s="80">
        <f t="shared" si="10"/>
        <v>0</v>
      </c>
      <c r="DG17" s="80">
        <f t="shared" si="10"/>
        <v>0</v>
      </c>
      <c r="DH17" s="80">
        <f t="shared" si="10"/>
        <v>0</v>
      </c>
      <c r="DI17" s="80">
        <f t="shared" si="10"/>
        <v>0</v>
      </c>
      <c r="DJ17" s="80">
        <f t="shared" si="10"/>
        <v>0</v>
      </c>
      <c r="DK17" s="80">
        <f t="shared" si="10"/>
        <v>0</v>
      </c>
      <c r="DL17" s="80">
        <f t="shared" si="10"/>
        <v>0</v>
      </c>
      <c r="DM17" s="80">
        <f t="shared" si="10"/>
        <v>0</v>
      </c>
      <c r="DN17" s="80">
        <f t="shared" si="10"/>
        <v>0</v>
      </c>
      <c r="DO17" s="80">
        <f t="shared" si="10"/>
        <v>0</v>
      </c>
      <c r="DP17" s="80">
        <f t="shared" si="10"/>
        <v>0</v>
      </c>
      <c r="DQ17" s="80">
        <f t="shared" si="10"/>
        <v>0</v>
      </c>
      <c r="DR17" s="80">
        <f t="shared" si="10"/>
        <v>0</v>
      </c>
      <c r="DS17" s="80">
        <f t="shared" si="10"/>
        <v>0</v>
      </c>
      <c r="DT17" s="80">
        <f t="shared" si="10"/>
        <v>0</v>
      </c>
      <c r="DU17" s="80">
        <f t="shared" si="10"/>
        <v>0</v>
      </c>
      <c r="DV17" s="80">
        <f t="shared" si="10"/>
        <v>0</v>
      </c>
      <c r="DW17" s="80">
        <f t="shared" si="10"/>
        <v>0</v>
      </c>
      <c r="DX17" s="80">
        <f t="shared" si="10"/>
        <v>0</v>
      </c>
      <c r="DY17" s="80">
        <f t="shared" si="10"/>
        <v>0</v>
      </c>
      <c r="DZ17" s="80">
        <f t="shared" si="10"/>
        <v>0</v>
      </c>
      <c r="EA17" s="80">
        <f t="shared" si="10"/>
        <v>0</v>
      </c>
      <c r="EB17" s="80">
        <f t="shared" si="10"/>
        <v>0</v>
      </c>
      <c r="EC17" s="80">
        <f t="shared" si="10"/>
        <v>0</v>
      </c>
      <c r="ED17" s="80">
        <f t="shared" si="10"/>
        <v>0</v>
      </c>
      <c r="EE17" s="80">
        <f t="shared" si="10"/>
        <v>0</v>
      </c>
      <c r="EF17" s="80">
        <f t="shared" si="10"/>
        <v>0</v>
      </c>
      <c r="EG17" s="80">
        <f t="shared" si="10"/>
        <v>0</v>
      </c>
      <c r="EH17" s="80">
        <f t="shared" si="10"/>
        <v>0</v>
      </c>
      <c r="EI17" s="80">
        <f t="shared" si="10"/>
        <v>0</v>
      </c>
      <c r="EJ17" s="80">
        <f t="shared" si="10"/>
        <v>0</v>
      </c>
      <c r="EK17" s="80">
        <f t="shared" si="10"/>
        <v>0</v>
      </c>
      <c r="EL17" s="80">
        <f t="shared" si="10"/>
        <v>0</v>
      </c>
      <c r="EM17" s="80">
        <f t="shared" ref="EM17:GX17" si="11">SUM(EM11+EM14+EM16+EM15)</f>
        <v>0</v>
      </c>
      <c r="EN17" s="80">
        <f t="shared" si="11"/>
        <v>0</v>
      </c>
      <c r="EO17" s="80">
        <f t="shared" si="11"/>
        <v>0</v>
      </c>
      <c r="EP17" s="80">
        <f t="shared" si="11"/>
        <v>0</v>
      </c>
      <c r="EQ17" s="80">
        <f t="shared" si="11"/>
        <v>0</v>
      </c>
      <c r="ER17" s="80">
        <f t="shared" si="11"/>
        <v>0</v>
      </c>
      <c r="ES17" s="80">
        <f t="shared" si="11"/>
        <v>0</v>
      </c>
      <c r="ET17" s="80">
        <f t="shared" si="11"/>
        <v>0</v>
      </c>
      <c r="EU17" s="80">
        <f t="shared" si="11"/>
        <v>0</v>
      </c>
      <c r="EV17" s="80">
        <f t="shared" si="11"/>
        <v>0</v>
      </c>
      <c r="EW17" s="80">
        <f t="shared" si="11"/>
        <v>0</v>
      </c>
      <c r="EX17" s="80">
        <f t="shared" si="11"/>
        <v>0</v>
      </c>
      <c r="EY17" s="80">
        <f t="shared" si="11"/>
        <v>0</v>
      </c>
      <c r="EZ17" s="80">
        <f t="shared" si="11"/>
        <v>0</v>
      </c>
      <c r="FA17" s="80">
        <f t="shared" si="11"/>
        <v>0</v>
      </c>
      <c r="FB17" s="80">
        <f t="shared" si="11"/>
        <v>0</v>
      </c>
      <c r="FC17" s="80">
        <f t="shared" si="11"/>
        <v>0</v>
      </c>
      <c r="FD17" s="80">
        <f t="shared" si="11"/>
        <v>0</v>
      </c>
      <c r="FE17" s="80">
        <f t="shared" si="11"/>
        <v>0</v>
      </c>
      <c r="FF17" s="80">
        <f t="shared" si="11"/>
        <v>0</v>
      </c>
      <c r="FG17" s="80">
        <f t="shared" si="11"/>
        <v>0</v>
      </c>
      <c r="FH17" s="80">
        <f t="shared" si="11"/>
        <v>0</v>
      </c>
      <c r="FI17" s="80">
        <f t="shared" si="11"/>
        <v>0</v>
      </c>
      <c r="FJ17" s="80">
        <f t="shared" si="11"/>
        <v>0</v>
      </c>
      <c r="FK17" s="80">
        <f t="shared" si="11"/>
        <v>0</v>
      </c>
      <c r="FL17" s="80">
        <f t="shared" si="11"/>
        <v>0</v>
      </c>
      <c r="FM17" s="80">
        <f t="shared" si="11"/>
        <v>0</v>
      </c>
      <c r="FN17" s="80">
        <f t="shared" si="11"/>
        <v>0</v>
      </c>
      <c r="FO17" s="80">
        <f t="shared" si="11"/>
        <v>0</v>
      </c>
      <c r="FP17" s="80">
        <f t="shared" si="11"/>
        <v>0</v>
      </c>
      <c r="FQ17" s="80">
        <f t="shared" si="11"/>
        <v>0</v>
      </c>
      <c r="FR17" s="80">
        <f t="shared" si="11"/>
        <v>0</v>
      </c>
      <c r="FS17" s="80">
        <f t="shared" si="11"/>
        <v>0</v>
      </c>
      <c r="FT17" s="80">
        <f t="shared" si="11"/>
        <v>0</v>
      </c>
      <c r="FU17" s="80">
        <f t="shared" si="11"/>
        <v>0</v>
      </c>
      <c r="FV17" s="80">
        <f t="shared" si="11"/>
        <v>0</v>
      </c>
      <c r="FW17" s="80">
        <f t="shared" si="11"/>
        <v>0</v>
      </c>
      <c r="FX17" s="80">
        <f t="shared" si="11"/>
        <v>0</v>
      </c>
      <c r="FY17" s="80">
        <f t="shared" si="11"/>
        <v>0</v>
      </c>
      <c r="FZ17" s="80">
        <f t="shared" si="11"/>
        <v>0</v>
      </c>
      <c r="GA17" s="80">
        <f t="shared" si="11"/>
        <v>0</v>
      </c>
      <c r="GB17" s="80">
        <f t="shared" si="11"/>
        <v>0</v>
      </c>
      <c r="GC17" s="80">
        <f t="shared" si="11"/>
        <v>0</v>
      </c>
      <c r="GD17" s="80">
        <f t="shared" si="11"/>
        <v>0</v>
      </c>
      <c r="GE17" s="80">
        <f t="shared" si="11"/>
        <v>0</v>
      </c>
      <c r="GF17" s="80">
        <f t="shared" si="11"/>
        <v>0</v>
      </c>
      <c r="GG17" s="80">
        <f t="shared" si="11"/>
        <v>0</v>
      </c>
      <c r="GH17" s="80">
        <f t="shared" si="11"/>
        <v>0</v>
      </c>
      <c r="GI17" s="80">
        <f t="shared" si="11"/>
        <v>0</v>
      </c>
      <c r="GJ17" s="80">
        <f t="shared" si="11"/>
        <v>0</v>
      </c>
      <c r="GK17" s="80">
        <f t="shared" si="11"/>
        <v>0</v>
      </c>
      <c r="GL17" s="80">
        <f t="shared" si="11"/>
        <v>0</v>
      </c>
      <c r="GM17" s="80">
        <f t="shared" si="11"/>
        <v>0</v>
      </c>
      <c r="GN17" s="80">
        <f t="shared" si="11"/>
        <v>0</v>
      </c>
      <c r="GO17" s="80">
        <f t="shared" si="11"/>
        <v>0</v>
      </c>
      <c r="GP17" s="80">
        <f t="shared" si="11"/>
        <v>0</v>
      </c>
      <c r="GQ17" s="80">
        <f t="shared" si="11"/>
        <v>0</v>
      </c>
      <c r="GR17" s="80">
        <f t="shared" si="11"/>
        <v>0</v>
      </c>
      <c r="GS17" s="80">
        <f t="shared" si="11"/>
        <v>0</v>
      </c>
      <c r="GT17" s="80">
        <f t="shared" si="11"/>
        <v>0</v>
      </c>
      <c r="GU17" s="80">
        <f t="shared" si="11"/>
        <v>0</v>
      </c>
      <c r="GV17" s="80">
        <f t="shared" si="11"/>
        <v>0</v>
      </c>
      <c r="GW17" s="80">
        <f t="shared" si="11"/>
        <v>0</v>
      </c>
      <c r="GX17" s="80">
        <f t="shared" si="11"/>
        <v>0</v>
      </c>
      <c r="GY17" s="80">
        <f t="shared" ref="GY17:IP17" si="12">SUM(GY11+GY14+GY16+GY15)</f>
        <v>0</v>
      </c>
      <c r="GZ17" s="80">
        <f t="shared" si="12"/>
        <v>0</v>
      </c>
      <c r="HA17" s="80">
        <f t="shared" si="12"/>
        <v>0</v>
      </c>
      <c r="HB17" s="80">
        <f t="shared" si="12"/>
        <v>0</v>
      </c>
      <c r="HC17" s="80">
        <f t="shared" si="12"/>
        <v>0</v>
      </c>
      <c r="HD17" s="80">
        <f t="shared" si="12"/>
        <v>0</v>
      </c>
      <c r="HE17" s="80">
        <f t="shared" si="12"/>
        <v>0</v>
      </c>
      <c r="HF17" s="80">
        <f t="shared" si="12"/>
        <v>0</v>
      </c>
      <c r="HG17" s="80">
        <f t="shared" si="12"/>
        <v>0</v>
      </c>
      <c r="HH17" s="80">
        <f t="shared" si="12"/>
        <v>0</v>
      </c>
      <c r="HI17" s="80">
        <f t="shared" si="12"/>
        <v>0</v>
      </c>
      <c r="HJ17" s="80">
        <f t="shared" si="12"/>
        <v>0</v>
      </c>
      <c r="HK17" s="80">
        <f t="shared" si="12"/>
        <v>0</v>
      </c>
      <c r="HL17" s="80">
        <f t="shared" si="12"/>
        <v>0</v>
      </c>
      <c r="HM17" s="80">
        <f t="shared" si="12"/>
        <v>0</v>
      </c>
      <c r="HN17" s="80">
        <f t="shared" si="12"/>
        <v>0</v>
      </c>
      <c r="HO17" s="80">
        <f t="shared" si="12"/>
        <v>0</v>
      </c>
      <c r="HP17" s="80">
        <f t="shared" si="12"/>
        <v>0</v>
      </c>
      <c r="HQ17" s="80">
        <f t="shared" si="12"/>
        <v>0</v>
      </c>
      <c r="HR17" s="80">
        <f t="shared" si="12"/>
        <v>0</v>
      </c>
      <c r="HS17" s="80">
        <f t="shared" si="12"/>
        <v>0</v>
      </c>
      <c r="HT17" s="80">
        <f t="shared" si="12"/>
        <v>0</v>
      </c>
      <c r="HU17" s="80">
        <f t="shared" si="12"/>
        <v>0</v>
      </c>
      <c r="HV17" s="80">
        <f t="shared" si="12"/>
        <v>0</v>
      </c>
      <c r="HW17" s="80">
        <f t="shared" si="12"/>
        <v>0</v>
      </c>
      <c r="HX17" s="80">
        <f t="shared" si="12"/>
        <v>0</v>
      </c>
      <c r="HY17" s="80">
        <f t="shared" si="12"/>
        <v>0</v>
      </c>
      <c r="HZ17" s="80">
        <f t="shared" si="12"/>
        <v>0</v>
      </c>
      <c r="IA17" s="80">
        <f t="shared" si="12"/>
        <v>0</v>
      </c>
      <c r="IB17" s="80">
        <f t="shared" si="12"/>
        <v>0</v>
      </c>
      <c r="IC17" s="80">
        <f t="shared" si="12"/>
        <v>0</v>
      </c>
      <c r="ID17" s="80">
        <f t="shared" si="12"/>
        <v>0</v>
      </c>
      <c r="IE17" s="80">
        <f t="shared" si="12"/>
        <v>0</v>
      </c>
      <c r="IF17" s="80">
        <f t="shared" si="12"/>
        <v>0</v>
      </c>
      <c r="IG17" s="80">
        <f t="shared" si="12"/>
        <v>0</v>
      </c>
      <c r="IH17" s="80">
        <f t="shared" si="12"/>
        <v>0</v>
      </c>
      <c r="II17" s="80">
        <f t="shared" si="12"/>
        <v>0</v>
      </c>
      <c r="IJ17" s="80">
        <f t="shared" si="12"/>
        <v>0</v>
      </c>
      <c r="IK17" s="80">
        <f t="shared" si="12"/>
        <v>0</v>
      </c>
      <c r="IL17" s="80">
        <f t="shared" si="12"/>
        <v>0</v>
      </c>
      <c r="IM17" s="80">
        <f t="shared" si="12"/>
        <v>0</v>
      </c>
      <c r="IN17" s="80">
        <f t="shared" si="12"/>
        <v>0</v>
      </c>
      <c r="IO17" s="80">
        <f t="shared" si="12"/>
        <v>0</v>
      </c>
      <c r="IP17" s="80">
        <f t="shared" si="12"/>
        <v>0</v>
      </c>
      <c r="IQ17" s="68"/>
      <c r="IR17" s="51"/>
      <c r="IS17" s="51"/>
      <c r="IT17" s="51"/>
      <c r="IU17" s="51"/>
      <c r="IV17" s="51"/>
      <c r="IW17" s="51"/>
    </row>
    <row r="18" spans="1:257" s="73" customFormat="1" ht="3.75" customHeight="1" x14ac:dyDescent="0.2"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IQ18" s="50"/>
      <c r="IR18" s="51"/>
      <c r="IS18" s="51"/>
      <c r="IT18" s="51"/>
      <c r="IU18" s="51"/>
      <c r="IV18" s="51"/>
      <c r="IW18" s="51"/>
    </row>
    <row r="19" spans="1:257" x14ac:dyDescent="0.2">
      <c r="IQ19" s="68"/>
      <c r="IR19" s="51"/>
      <c r="IS19" s="51"/>
      <c r="IT19" s="51"/>
      <c r="IU19" s="51"/>
      <c r="IV19" s="51"/>
      <c r="IW19" s="51"/>
    </row>
    <row r="20" spans="1:257" x14ac:dyDescent="0.2">
      <c r="D20" s="75"/>
      <c r="IQ20" s="68"/>
      <c r="IR20" s="51"/>
      <c r="IS20" s="51"/>
      <c r="IT20" s="51"/>
      <c r="IU20" s="51"/>
      <c r="IV20" s="51"/>
      <c r="IW20" s="51"/>
    </row>
    <row r="21" spans="1:257" x14ac:dyDescent="0.2">
      <c r="IQ21" s="68"/>
      <c r="IR21" s="51"/>
      <c r="IS21" s="51"/>
      <c r="IT21" s="51"/>
      <c r="IU21" s="51"/>
      <c r="IV21" s="51"/>
      <c r="IW21" s="51"/>
    </row>
    <row r="22" spans="1:257" x14ac:dyDescent="0.2">
      <c r="IQ22" s="68"/>
      <c r="IR22" s="51"/>
      <c r="IS22" s="51"/>
      <c r="IT22" s="51"/>
      <c r="IU22" s="51"/>
      <c r="IV22" s="51"/>
      <c r="IW22" s="51"/>
    </row>
    <row r="23" spans="1:257" x14ac:dyDescent="0.2">
      <c r="IQ23" s="68"/>
      <c r="IR23" s="51"/>
      <c r="IS23" s="51"/>
      <c r="IT23" s="51"/>
      <c r="IU23" s="51"/>
      <c r="IV23" s="51"/>
      <c r="IW23" s="51"/>
    </row>
    <row r="24" spans="1:257" x14ac:dyDescent="0.2">
      <c r="IQ24" s="68"/>
      <c r="IR24" s="51"/>
      <c r="IS24" s="51"/>
      <c r="IT24" s="51"/>
      <c r="IU24" s="51"/>
      <c r="IV24" s="51"/>
      <c r="IW24" s="51"/>
    </row>
    <row r="25" spans="1:257" x14ac:dyDescent="0.2">
      <c r="IQ25" s="68"/>
      <c r="IR25" s="51"/>
      <c r="IS25" s="51"/>
      <c r="IT25" s="51"/>
      <c r="IU25" s="51"/>
      <c r="IV25" s="51"/>
      <c r="IW25" s="51"/>
    </row>
    <row r="26" spans="1:257" x14ac:dyDescent="0.2">
      <c r="IQ26" s="68"/>
      <c r="IR26" s="51"/>
      <c r="IS26" s="51"/>
      <c r="IT26" s="51"/>
      <c r="IU26" s="51"/>
      <c r="IV26" s="51"/>
      <c r="IW26" s="51"/>
    </row>
    <row r="27" spans="1:257" x14ac:dyDescent="0.2">
      <c r="IQ27" s="68"/>
      <c r="IR27" s="51"/>
      <c r="IS27" s="51"/>
      <c r="IT27" s="51"/>
      <c r="IU27" s="51"/>
      <c r="IV27" s="51"/>
      <c r="IW27" s="51"/>
    </row>
    <row r="28" spans="1:257" x14ac:dyDescent="0.2">
      <c r="IQ28" s="68"/>
      <c r="IR28" s="51"/>
      <c r="IS28" s="51"/>
      <c r="IT28" s="51"/>
      <c r="IU28" s="51"/>
      <c r="IV28" s="51"/>
      <c r="IW28" s="51"/>
    </row>
    <row r="29" spans="1:257" x14ac:dyDescent="0.2">
      <c r="IQ29" s="68"/>
      <c r="IR29" s="51"/>
      <c r="IS29" s="51"/>
      <c r="IT29" s="51"/>
      <c r="IU29" s="51"/>
      <c r="IV29" s="51"/>
      <c r="IW29" s="51"/>
    </row>
    <row r="30" spans="1:257" x14ac:dyDescent="0.2">
      <c r="IQ30" s="68"/>
      <c r="IR30" s="51"/>
      <c r="IS30" s="51"/>
      <c r="IT30" s="51"/>
      <c r="IU30" s="51"/>
      <c r="IV30" s="51"/>
      <c r="IW30" s="51"/>
    </row>
    <row r="31" spans="1:257" x14ac:dyDescent="0.2">
      <c r="IQ31" s="68"/>
      <c r="IR31" s="51"/>
      <c r="IS31" s="51"/>
      <c r="IT31" s="51"/>
      <c r="IU31" s="51"/>
      <c r="IV31" s="51"/>
      <c r="IW31" s="51"/>
    </row>
    <row r="32" spans="1:257" x14ac:dyDescent="0.2">
      <c r="IQ32" s="68"/>
      <c r="IR32" s="51"/>
      <c r="IS32" s="51"/>
      <c r="IT32" s="51"/>
      <c r="IU32" s="51"/>
      <c r="IV32" s="51"/>
      <c r="IW32" s="51"/>
    </row>
    <row r="33" spans="251:257" x14ac:dyDescent="0.2">
      <c r="IQ33" s="68"/>
      <c r="IR33" s="51"/>
      <c r="IS33" s="51"/>
      <c r="IT33" s="51"/>
      <c r="IU33" s="51"/>
      <c r="IV33" s="51"/>
      <c r="IW33" s="51"/>
    </row>
    <row r="34" spans="251:257" x14ac:dyDescent="0.2">
      <c r="IQ34" s="68"/>
      <c r="IR34" s="51"/>
      <c r="IS34" s="51"/>
      <c r="IT34" s="51"/>
      <c r="IU34" s="51"/>
      <c r="IV34" s="51"/>
      <c r="IW34" s="51"/>
    </row>
    <row r="35" spans="251:257" x14ac:dyDescent="0.2">
      <c r="IQ35" s="68"/>
      <c r="IR35" s="51"/>
      <c r="IS35" s="51"/>
      <c r="IT35" s="51"/>
      <c r="IU35" s="51"/>
      <c r="IV35" s="51"/>
      <c r="IW35" s="51"/>
    </row>
    <row r="36" spans="251:257" x14ac:dyDescent="0.2">
      <c r="IQ36" s="68"/>
      <c r="IR36" s="51"/>
      <c r="IS36" s="51"/>
      <c r="IT36" s="51"/>
      <c r="IU36" s="51"/>
      <c r="IV36" s="51"/>
      <c r="IW36" s="51"/>
    </row>
    <row r="37" spans="251:257" x14ac:dyDescent="0.2">
      <c r="IQ37" s="68"/>
      <c r="IR37" s="51"/>
      <c r="IS37" s="51"/>
      <c r="IT37" s="51"/>
      <c r="IU37" s="51"/>
      <c r="IV37" s="51"/>
      <c r="IW37" s="51"/>
    </row>
    <row r="38" spans="251:257" x14ac:dyDescent="0.2">
      <c r="IQ38" s="68"/>
      <c r="IR38" s="51"/>
      <c r="IS38" s="51"/>
      <c r="IT38" s="51"/>
      <c r="IU38" s="51"/>
      <c r="IV38" s="51"/>
      <c r="IW38" s="51"/>
    </row>
    <row r="39" spans="251:257" x14ac:dyDescent="0.2">
      <c r="IQ39" s="68"/>
      <c r="IR39" s="51"/>
      <c r="IS39" s="51"/>
      <c r="IT39" s="51"/>
      <c r="IU39" s="51"/>
      <c r="IV39" s="51"/>
      <c r="IW39" s="51"/>
    </row>
    <row r="40" spans="251:257" x14ac:dyDescent="0.2">
      <c r="IQ40" s="68"/>
      <c r="IR40" s="51"/>
      <c r="IS40" s="51"/>
      <c r="IT40" s="51"/>
      <c r="IU40" s="51"/>
      <c r="IV40" s="51"/>
      <c r="IW40" s="51"/>
    </row>
    <row r="41" spans="251:257" x14ac:dyDescent="0.2">
      <c r="IQ41" s="68"/>
      <c r="IR41" s="51"/>
      <c r="IS41" s="51"/>
      <c r="IT41" s="51"/>
      <c r="IU41" s="51"/>
      <c r="IV41" s="51"/>
      <c r="IW41" s="51"/>
    </row>
    <row r="42" spans="251:257" x14ac:dyDescent="0.2">
      <c r="IQ42" s="68"/>
      <c r="IR42" s="51"/>
      <c r="IS42" s="51"/>
      <c r="IT42" s="51"/>
      <c r="IU42" s="51"/>
      <c r="IV42" s="51"/>
      <c r="IW42" s="51"/>
    </row>
    <row r="43" spans="251:257" x14ac:dyDescent="0.2">
      <c r="IQ43" s="68"/>
      <c r="IR43" s="51"/>
      <c r="IS43" s="51"/>
      <c r="IT43" s="51"/>
      <c r="IU43" s="51"/>
      <c r="IV43" s="51"/>
      <c r="IW43" s="51"/>
    </row>
    <row r="44" spans="251:257" x14ac:dyDescent="0.2">
      <c r="IQ44" s="68"/>
      <c r="IR44" s="51"/>
      <c r="IS44" s="51"/>
      <c r="IT44" s="51"/>
      <c r="IU44" s="51"/>
      <c r="IV44" s="51"/>
      <c r="IW44" s="51"/>
    </row>
    <row r="45" spans="251:257" x14ac:dyDescent="0.2">
      <c r="IQ45" s="68"/>
      <c r="IR45" s="51"/>
      <c r="IS45" s="51"/>
      <c r="IT45" s="51"/>
      <c r="IU45" s="51"/>
      <c r="IV45" s="51"/>
      <c r="IW45" s="51"/>
    </row>
    <row r="46" spans="251:257" x14ac:dyDescent="0.2">
      <c r="IQ46" s="68"/>
      <c r="IR46" s="51"/>
      <c r="IS46" s="51"/>
      <c r="IT46" s="51"/>
      <c r="IU46" s="51"/>
      <c r="IV46" s="51"/>
      <c r="IW46" s="51"/>
    </row>
    <row r="47" spans="251:257" x14ac:dyDescent="0.2">
      <c r="IQ47" s="68"/>
      <c r="IR47" s="51"/>
      <c r="IS47" s="51"/>
      <c r="IT47" s="51"/>
      <c r="IU47" s="51"/>
      <c r="IV47" s="51"/>
      <c r="IW47" s="51"/>
    </row>
    <row r="48" spans="251:257" x14ac:dyDescent="0.2">
      <c r="IQ48" s="68"/>
      <c r="IR48" s="51"/>
      <c r="IS48" s="51"/>
      <c r="IT48" s="51"/>
      <c r="IU48" s="51"/>
      <c r="IV48" s="51"/>
      <c r="IW48" s="51"/>
    </row>
    <row r="49" spans="251:257" x14ac:dyDescent="0.2">
      <c r="IQ49" s="68"/>
      <c r="IR49" s="51"/>
      <c r="IS49" s="51"/>
      <c r="IT49" s="51"/>
      <c r="IU49" s="51"/>
      <c r="IV49" s="51"/>
      <c r="IW49" s="51"/>
    </row>
    <row r="50" spans="251:257" x14ac:dyDescent="0.2">
      <c r="IQ50" s="68"/>
      <c r="IR50" s="51"/>
      <c r="IS50" s="51"/>
      <c r="IT50" s="51"/>
      <c r="IU50" s="51"/>
      <c r="IV50" s="51"/>
      <c r="IW50" s="51"/>
    </row>
    <row r="51" spans="251:257" x14ac:dyDescent="0.2">
      <c r="IQ51" s="68"/>
      <c r="IR51" s="51"/>
      <c r="IS51" s="51"/>
      <c r="IT51" s="51"/>
      <c r="IU51" s="51"/>
      <c r="IV51" s="51"/>
      <c r="IW51" s="51"/>
    </row>
    <row r="52" spans="251:257" x14ac:dyDescent="0.2">
      <c r="IQ52" s="68"/>
      <c r="IR52" s="51"/>
      <c r="IS52" s="51"/>
      <c r="IT52" s="51"/>
      <c r="IU52" s="51"/>
      <c r="IV52" s="51"/>
      <c r="IW52" s="51"/>
    </row>
    <row r="53" spans="251:257" x14ac:dyDescent="0.2">
      <c r="IQ53" s="68"/>
      <c r="IR53" s="51"/>
      <c r="IS53" s="51"/>
      <c r="IT53" s="51"/>
      <c r="IU53" s="51"/>
      <c r="IV53" s="51"/>
      <c r="IW53" s="51"/>
    </row>
    <row r="54" spans="251:257" x14ac:dyDescent="0.2">
      <c r="IQ54" s="68"/>
      <c r="IR54" s="51"/>
      <c r="IS54" s="51"/>
      <c r="IT54" s="51"/>
      <c r="IU54" s="51"/>
      <c r="IV54" s="51"/>
      <c r="IW54" s="51"/>
    </row>
    <row r="55" spans="251:257" x14ac:dyDescent="0.2">
      <c r="IQ55" s="68"/>
      <c r="IR55" s="51"/>
      <c r="IS55" s="51"/>
      <c r="IT55" s="51"/>
      <c r="IU55" s="51"/>
      <c r="IV55" s="51"/>
      <c r="IW55" s="51"/>
    </row>
    <row r="56" spans="251:257" x14ac:dyDescent="0.2">
      <c r="IQ56" s="68"/>
      <c r="IR56" s="51"/>
      <c r="IS56" s="51"/>
      <c r="IT56" s="51"/>
      <c r="IU56" s="51"/>
      <c r="IV56" s="51"/>
      <c r="IW56" s="51"/>
    </row>
    <row r="57" spans="251:257" x14ac:dyDescent="0.2">
      <c r="IQ57" s="68"/>
      <c r="IR57" s="51"/>
      <c r="IS57" s="51"/>
      <c r="IT57" s="51"/>
      <c r="IU57" s="51"/>
      <c r="IV57" s="51"/>
      <c r="IW57" s="51"/>
    </row>
    <row r="58" spans="251:257" x14ac:dyDescent="0.2">
      <c r="IQ58" s="68"/>
      <c r="IR58" s="51"/>
      <c r="IS58" s="51"/>
      <c r="IT58" s="51"/>
      <c r="IU58" s="51"/>
      <c r="IV58" s="51"/>
      <c r="IW58" s="51"/>
    </row>
    <row r="59" spans="251:257" x14ac:dyDescent="0.2">
      <c r="IQ59" s="68"/>
      <c r="IR59" s="51"/>
      <c r="IS59" s="51"/>
      <c r="IT59" s="51"/>
      <c r="IU59" s="51"/>
      <c r="IV59" s="51"/>
      <c r="IW59" s="51"/>
    </row>
    <row r="60" spans="251:257" x14ac:dyDescent="0.2">
      <c r="IQ60" s="68"/>
      <c r="IR60" s="51"/>
      <c r="IS60" s="51"/>
      <c r="IT60" s="51"/>
      <c r="IU60" s="51"/>
      <c r="IV60" s="51"/>
      <c r="IW60" s="51"/>
    </row>
    <row r="61" spans="251:257" x14ac:dyDescent="0.2">
      <c r="IQ61" s="68"/>
      <c r="IR61" s="51"/>
      <c r="IS61" s="51"/>
      <c r="IT61" s="51"/>
      <c r="IU61" s="51"/>
      <c r="IV61" s="51"/>
      <c r="IW61" s="51"/>
    </row>
    <row r="62" spans="251:257" x14ac:dyDescent="0.2">
      <c r="IQ62" s="68"/>
      <c r="IR62" s="51"/>
      <c r="IS62" s="51"/>
      <c r="IT62" s="51"/>
      <c r="IU62" s="51"/>
      <c r="IV62" s="51"/>
      <c r="IW62" s="51"/>
    </row>
    <row r="63" spans="251:257" x14ac:dyDescent="0.2">
      <c r="IQ63" s="68"/>
      <c r="IR63" s="51"/>
      <c r="IS63" s="51"/>
      <c r="IT63" s="51"/>
      <c r="IU63" s="51"/>
      <c r="IV63" s="51"/>
      <c r="IW63" s="51"/>
    </row>
    <row r="64" spans="251:257" x14ac:dyDescent="0.2">
      <c r="IQ64" s="68"/>
      <c r="IR64" s="51"/>
      <c r="IS64" s="51"/>
      <c r="IT64" s="51"/>
      <c r="IU64" s="51"/>
      <c r="IV64" s="51"/>
      <c r="IW64" s="51"/>
    </row>
    <row r="65" spans="251:257" x14ac:dyDescent="0.2">
      <c r="IQ65" s="68"/>
      <c r="IR65" s="51"/>
      <c r="IS65" s="51"/>
      <c r="IT65" s="51"/>
      <c r="IU65" s="51"/>
      <c r="IV65" s="51"/>
      <c r="IW65" s="51"/>
    </row>
    <row r="66" spans="251:257" x14ac:dyDescent="0.2">
      <c r="IQ66" s="68"/>
      <c r="IR66" s="51"/>
      <c r="IS66" s="51"/>
      <c r="IT66" s="51"/>
      <c r="IU66" s="51"/>
      <c r="IV66" s="51"/>
      <c r="IW66" s="51"/>
    </row>
    <row r="67" spans="251:257" x14ac:dyDescent="0.2">
      <c r="IQ67" s="68"/>
      <c r="IR67" s="51"/>
      <c r="IS67" s="51"/>
      <c r="IT67" s="51"/>
      <c r="IU67" s="51"/>
      <c r="IV67" s="51"/>
      <c r="IW67" s="51"/>
    </row>
    <row r="68" spans="251:257" x14ac:dyDescent="0.2">
      <c r="IQ68" s="68"/>
      <c r="IR68" s="51"/>
      <c r="IS68" s="51"/>
      <c r="IT68" s="51"/>
      <c r="IU68" s="51"/>
      <c r="IV68" s="51"/>
      <c r="IW68" s="51"/>
    </row>
    <row r="69" spans="251:257" x14ac:dyDescent="0.2">
      <c r="IQ69" s="68"/>
      <c r="IR69" s="51"/>
      <c r="IS69" s="51"/>
      <c r="IT69" s="51"/>
      <c r="IU69" s="51"/>
      <c r="IV69" s="51"/>
      <c r="IW69" s="51"/>
    </row>
    <row r="70" spans="251:257" x14ac:dyDescent="0.2">
      <c r="IQ70" s="68"/>
      <c r="IR70" s="51"/>
      <c r="IS70" s="51"/>
      <c r="IT70" s="51"/>
      <c r="IU70" s="51"/>
      <c r="IV70" s="51"/>
      <c r="IW70" s="51"/>
    </row>
    <row r="71" spans="251:257" x14ac:dyDescent="0.2">
      <c r="IQ71" s="68"/>
      <c r="IR71" s="51"/>
      <c r="IS71" s="51"/>
      <c r="IT71" s="51"/>
      <c r="IU71" s="51"/>
      <c r="IV71" s="51"/>
      <c r="IW71" s="51"/>
    </row>
    <row r="72" spans="251:257" x14ac:dyDescent="0.2">
      <c r="IQ72" s="68"/>
      <c r="IR72" s="51"/>
      <c r="IS72" s="51"/>
      <c r="IT72" s="51"/>
      <c r="IU72" s="51"/>
      <c r="IV72" s="51"/>
      <c r="IW72" s="51"/>
    </row>
    <row r="73" spans="251:257" x14ac:dyDescent="0.2">
      <c r="IQ73" s="68"/>
      <c r="IR73" s="51"/>
      <c r="IS73" s="51"/>
      <c r="IT73" s="51"/>
      <c r="IU73" s="51"/>
      <c r="IV73" s="51"/>
      <c r="IW73" s="51"/>
    </row>
    <row r="74" spans="251:257" x14ac:dyDescent="0.2">
      <c r="IQ74" s="68"/>
      <c r="IR74" s="51"/>
      <c r="IS74" s="51"/>
      <c r="IT74" s="51"/>
      <c r="IU74" s="51"/>
      <c r="IV74" s="51"/>
      <c r="IW74" s="51"/>
    </row>
    <row r="75" spans="251:257" x14ac:dyDescent="0.2">
      <c r="IQ75" s="68"/>
      <c r="IR75" s="51"/>
      <c r="IS75" s="51"/>
      <c r="IT75" s="51"/>
      <c r="IU75" s="51"/>
      <c r="IV75" s="51"/>
      <c r="IW75" s="51"/>
    </row>
    <row r="76" spans="251:257" x14ac:dyDescent="0.2">
      <c r="IQ76" s="68"/>
      <c r="IR76" s="51"/>
      <c r="IS76" s="51"/>
      <c r="IT76" s="51"/>
      <c r="IU76" s="51"/>
      <c r="IV76" s="51"/>
      <c r="IW76" s="51"/>
    </row>
    <row r="77" spans="251:257" x14ac:dyDescent="0.2">
      <c r="IQ77" s="68"/>
      <c r="IR77" s="51"/>
      <c r="IS77" s="51"/>
      <c r="IT77" s="51"/>
      <c r="IU77" s="51"/>
      <c r="IV77" s="51"/>
      <c r="IW77" s="51"/>
    </row>
    <row r="78" spans="251:257" x14ac:dyDescent="0.2">
      <c r="IQ78" s="68"/>
      <c r="IR78" s="51"/>
      <c r="IS78" s="51"/>
      <c r="IT78" s="51"/>
      <c r="IU78" s="51"/>
      <c r="IV78" s="51"/>
      <c r="IW78" s="51"/>
    </row>
    <row r="79" spans="251:257" x14ac:dyDescent="0.2">
      <c r="IQ79" s="68"/>
      <c r="IR79" s="51"/>
      <c r="IS79" s="51"/>
      <c r="IT79" s="51"/>
      <c r="IU79" s="51"/>
      <c r="IV79" s="51"/>
      <c r="IW79" s="51"/>
    </row>
    <row r="80" spans="251:257" x14ac:dyDescent="0.2">
      <c r="IQ80" s="68"/>
      <c r="IR80" s="51"/>
      <c r="IS80" s="51"/>
      <c r="IT80" s="51"/>
      <c r="IU80" s="51"/>
      <c r="IV80" s="51"/>
      <c r="IW80" s="51"/>
    </row>
    <row r="81" spans="251:257" x14ac:dyDescent="0.2">
      <c r="IQ81" s="68"/>
      <c r="IR81" s="51"/>
      <c r="IS81" s="51"/>
      <c r="IT81" s="51"/>
      <c r="IU81" s="51"/>
      <c r="IV81" s="51"/>
      <c r="IW81" s="51"/>
    </row>
    <row r="82" spans="251:257" x14ac:dyDescent="0.2">
      <c r="IQ82" s="68"/>
      <c r="IR82" s="51"/>
      <c r="IS82" s="51"/>
      <c r="IT82" s="51"/>
      <c r="IU82" s="51"/>
      <c r="IV82" s="51"/>
      <c r="IW82" s="51"/>
    </row>
    <row r="83" spans="251:257" x14ac:dyDescent="0.2">
      <c r="IQ83" s="68"/>
      <c r="IR83" s="51"/>
      <c r="IS83" s="51"/>
      <c r="IT83" s="51"/>
      <c r="IU83" s="51"/>
      <c r="IV83" s="51"/>
      <c r="IW83" s="51"/>
    </row>
    <row r="84" spans="251:257" x14ac:dyDescent="0.2">
      <c r="IQ84" s="68"/>
      <c r="IR84" s="51"/>
      <c r="IS84" s="51"/>
      <c r="IT84" s="51"/>
      <c r="IU84" s="51"/>
      <c r="IV84" s="51"/>
      <c r="IW84" s="51"/>
    </row>
    <row r="85" spans="251:257" x14ac:dyDescent="0.2">
      <c r="IQ85" s="68"/>
      <c r="IR85" s="51"/>
      <c r="IS85" s="51"/>
      <c r="IT85" s="51"/>
      <c r="IU85" s="51"/>
      <c r="IV85" s="51"/>
      <c r="IW85" s="51"/>
    </row>
    <row r="86" spans="251:257" x14ac:dyDescent="0.2">
      <c r="IQ86" s="68"/>
      <c r="IR86" s="51"/>
      <c r="IS86" s="51"/>
      <c r="IT86" s="51"/>
      <c r="IU86" s="51"/>
      <c r="IV86" s="51"/>
      <c r="IW86" s="51"/>
    </row>
    <row r="87" spans="251:257" x14ac:dyDescent="0.2">
      <c r="IQ87" s="68"/>
      <c r="IR87" s="51"/>
      <c r="IS87" s="51"/>
      <c r="IT87" s="51"/>
      <c r="IU87" s="51"/>
      <c r="IV87" s="51"/>
      <c r="IW87" s="51"/>
    </row>
    <row r="88" spans="251:257" x14ac:dyDescent="0.2">
      <c r="IQ88" s="68"/>
      <c r="IR88" s="51"/>
      <c r="IS88" s="51"/>
      <c r="IT88" s="51"/>
      <c r="IU88" s="51"/>
      <c r="IV88" s="51"/>
      <c r="IW88" s="51"/>
    </row>
    <row r="89" spans="251:257" x14ac:dyDescent="0.2">
      <c r="IQ89" s="68"/>
      <c r="IR89" s="51"/>
      <c r="IS89" s="51"/>
      <c r="IT89" s="51"/>
      <c r="IU89" s="51"/>
      <c r="IV89" s="51"/>
      <c r="IW89" s="51"/>
    </row>
    <row r="90" spans="251:257" x14ac:dyDescent="0.2">
      <c r="IQ90" s="68"/>
      <c r="IR90" s="51"/>
      <c r="IS90" s="51"/>
      <c r="IT90" s="51"/>
      <c r="IU90" s="51"/>
      <c r="IV90" s="51"/>
      <c r="IW90" s="51"/>
    </row>
    <row r="91" spans="251:257" x14ac:dyDescent="0.2">
      <c r="IQ91" s="68"/>
      <c r="IR91" s="51"/>
      <c r="IS91" s="51"/>
      <c r="IT91" s="51"/>
      <c r="IU91" s="51"/>
      <c r="IV91" s="51"/>
      <c r="IW91" s="51"/>
    </row>
    <row r="92" spans="251:257" x14ac:dyDescent="0.2">
      <c r="IQ92" s="68"/>
      <c r="IR92" s="51"/>
      <c r="IS92" s="51"/>
      <c r="IT92" s="51"/>
      <c r="IU92" s="51"/>
      <c r="IV92" s="51"/>
      <c r="IW92" s="51"/>
    </row>
    <row r="93" spans="251:257" x14ac:dyDescent="0.2">
      <c r="IQ93" s="68"/>
      <c r="IR93" s="51"/>
      <c r="IS93" s="51"/>
      <c r="IT93" s="51"/>
      <c r="IU93" s="51"/>
      <c r="IV93" s="51"/>
      <c r="IW93" s="51"/>
    </row>
    <row r="94" spans="251:257" x14ac:dyDescent="0.2">
      <c r="IQ94" s="68"/>
      <c r="IR94" s="51"/>
      <c r="IS94" s="51"/>
      <c r="IT94" s="51"/>
      <c r="IU94" s="51"/>
      <c r="IV94" s="51"/>
      <c r="IW94" s="51"/>
    </row>
    <row r="95" spans="251:257" x14ac:dyDescent="0.2">
      <c r="IQ95" s="68"/>
      <c r="IR95" s="51"/>
      <c r="IS95" s="51"/>
      <c r="IT95" s="51"/>
      <c r="IU95" s="51"/>
      <c r="IV95" s="51"/>
      <c r="IW95" s="51"/>
    </row>
    <row r="96" spans="251:257" x14ac:dyDescent="0.2">
      <c r="IQ96" s="68"/>
      <c r="IR96" s="51"/>
      <c r="IS96" s="51"/>
      <c r="IT96" s="51"/>
      <c r="IU96" s="51"/>
      <c r="IV96" s="51"/>
      <c r="IW96" s="51"/>
    </row>
    <row r="97" spans="251:257" x14ac:dyDescent="0.2">
      <c r="IQ97" s="68"/>
      <c r="IR97" s="51"/>
      <c r="IS97" s="51"/>
      <c r="IT97" s="51"/>
      <c r="IU97" s="51"/>
      <c r="IV97" s="51"/>
      <c r="IW97" s="51"/>
    </row>
    <row r="98" spans="251:257" x14ac:dyDescent="0.2">
      <c r="IQ98" s="68"/>
      <c r="IR98" s="51"/>
      <c r="IS98" s="51"/>
      <c r="IT98" s="51"/>
      <c r="IU98" s="51"/>
      <c r="IV98" s="51"/>
      <c r="IW98" s="51"/>
    </row>
    <row r="99" spans="251:257" x14ac:dyDescent="0.2">
      <c r="IQ99" s="68"/>
      <c r="IR99" s="51"/>
      <c r="IS99" s="51"/>
      <c r="IT99" s="51"/>
      <c r="IU99" s="51"/>
      <c r="IV99" s="51"/>
      <c r="IW99" s="51"/>
    </row>
    <row r="100" spans="251:257" x14ac:dyDescent="0.2">
      <c r="IQ100" s="68"/>
      <c r="IR100" s="51"/>
      <c r="IS100" s="51"/>
      <c r="IT100" s="51"/>
      <c r="IU100" s="51"/>
      <c r="IV100" s="51"/>
      <c r="IW100" s="51"/>
    </row>
    <row r="101" spans="251:257" x14ac:dyDescent="0.2">
      <c r="IQ101" s="68"/>
      <c r="IR101" s="51"/>
      <c r="IS101" s="51"/>
      <c r="IT101" s="51"/>
      <c r="IU101" s="51"/>
      <c r="IV101" s="51"/>
      <c r="IW101" s="51"/>
    </row>
    <row r="102" spans="251:257" x14ac:dyDescent="0.2">
      <c r="IQ102" s="68"/>
      <c r="IR102" s="51"/>
      <c r="IS102" s="51"/>
      <c r="IT102" s="51"/>
      <c r="IU102" s="51"/>
      <c r="IV102" s="51"/>
      <c r="IW102" s="51"/>
    </row>
    <row r="103" spans="251:257" x14ac:dyDescent="0.2">
      <c r="IQ103" s="68"/>
      <c r="IR103" s="51"/>
      <c r="IS103" s="51"/>
      <c r="IT103" s="51"/>
      <c r="IU103" s="51"/>
      <c r="IV103" s="51"/>
      <c r="IW103" s="51"/>
    </row>
    <row r="104" spans="251:257" x14ac:dyDescent="0.2">
      <c r="IQ104" s="68"/>
      <c r="IR104" s="51"/>
      <c r="IS104" s="51"/>
      <c r="IT104" s="51"/>
      <c r="IU104" s="51"/>
      <c r="IV104" s="51"/>
      <c r="IW104" s="51"/>
    </row>
    <row r="105" spans="251:257" x14ac:dyDescent="0.2">
      <c r="IQ105" s="68"/>
      <c r="IR105" s="51"/>
      <c r="IS105" s="51"/>
      <c r="IT105" s="51"/>
      <c r="IU105" s="51"/>
      <c r="IV105" s="51"/>
      <c r="IW105" s="51"/>
    </row>
    <row r="106" spans="251:257" x14ac:dyDescent="0.2">
      <c r="IQ106" s="68"/>
      <c r="IR106" s="51"/>
      <c r="IS106" s="51"/>
      <c r="IT106" s="51"/>
      <c r="IU106" s="51"/>
      <c r="IV106" s="51"/>
      <c r="IW106" s="51"/>
    </row>
    <row r="107" spans="251:257" x14ac:dyDescent="0.2">
      <c r="IQ107" s="68"/>
      <c r="IR107" s="51"/>
      <c r="IS107" s="51"/>
      <c r="IT107" s="51"/>
      <c r="IU107" s="51"/>
      <c r="IV107" s="51"/>
      <c r="IW107" s="51"/>
    </row>
    <row r="108" spans="251:257" x14ac:dyDescent="0.2">
      <c r="IQ108" s="68"/>
      <c r="IR108" s="51"/>
      <c r="IS108" s="51"/>
      <c r="IT108" s="51"/>
      <c r="IU108" s="51"/>
      <c r="IV108" s="51"/>
      <c r="IW108" s="51"/>
    </row>
    <row r="109" spans="251:257" x14ac:dyDescent="0.2">
      <c r="IQ109" s="68"/>
      <c r="IR109" s="51"/>
      <c r="IS109" s="51"/>
      <c r="IT109" s="51"/>
      <c r="IU109" s="51"/>
      <c r="IV109" s="51"/>
      <c r="IW109" s="51"/>
    </row>
    <row r="110" spans="251:257" x14ac:dyDescent="0.2">
      <c r="IQ110" s="68"/>
      <c r="IR110" s="51"/>
      <c r="IS110" s="51"/>
      <c r="IT110" s="51"/>
      <c r="IU110" s="51"/>
      <c r="IV110" s="51"/>
      <c r="IW110" s="51"/>
    </row>
    <row r="111" spans="251:257" x14ac:dyDescent="0.2">
      <c r="IQ111" s="68"/>
      <c r="IR111" s="51"/>
      <c r="IS111" s="51"/>
      <c r="IT111" s="51"/>
      <c r="IU111" s="51"/>
      <c r="IV111" s="51"/>
      <c r="IW111" s="51"/>
    </row>
    <row r="112" spans="251:257" x14ac:dyDescent="0.2">
      <c r="IQ112" s="68"/>
      <c r="IR112" s="51"/>
      <c r="IS112" s="51"/>
      <c r="IT112" s="51"/>
      <c r="IU112" s="51"/>
      <c r="IV112" s="51"/>
      <c r="IW112" s="51"/>
    </row>
    <row r="113" spans="251:257" x14ac:dyDescent="0.2">
      <c r="IQ113" s="68"/>
      <c r="IR113" s="51"/>
      <c r="IS113" s="51"/>
      <c r="IT113" s="51"/>
      <c r="IU113" s="51"/>
      <c r="IV113" s="51"/>
      <c r="IW113" s="51"/>
    </row>
    <row r="114" spans="251:257" x14ac:dyDescent="0.2">
      <c r="IQ114" s="68"/>
      <c r="IR114" s="51"/>
      <c r="IS114" s="51"/>
      <c r="IT114" s="51"/>
      <c r="IU114" s="51"/>
      <c r="IV114" s="51"/>
      <c r="IW114" s="51"/>
    </row>
    <row r="115" spans="251:257" x14ac:dyDescent="0.2">
      <c r="IQ115" s="68"/>
      <c r="IR115" s="51"/>
      <c r="IS115" s="51"/>
      <c r="IT115" s="51"/>
      <c r="IU115" s="51"/>
      <c r="IV115" s="51"/>
      <c r="IW115" s="51"/>
    </row>
    <row r="116" spans="251:257" x14ac:dyDescent="0.2">
      <c r="IQ116" s="68"/>
      <c r="IR116" s="51"/>
      <c r="IS116" s="51"/>
      <c r="IT116" s="51"/>
      <c r="IU116" s="51"/>
      <c r="IV116" s="51"/>
      <c r="IW116" s="51"/>
    </row>
    <row r="117" spans="251:257" x14ac:dyDescent="0.2">
      <c r="IQ117" s="68"/>
      <c r="IR117" s="51"/>
      <c r="IS117" s="51"/>
      <c r="IT117" s="51"/>
      <c r="IU117" s="51"/>
      <c r="IV117" s="51"/>
      <c r="IW117" s="51"/>
    </row>
    <row r="118" spans="251:257" x14ac:dyDescent="0.2">
      <c r="IQ118" s="68"/>
      <c r="IR118" s="51"/>
      <c r="IS118" s="51"/>
      <c r="IT118" s="51"/>
      <c r="IU118" s="51"/>
      <c r="IV118" s="51"/>
      <c r="IW118" s="51"/>
    </row>
    <row r="119" spans="251:257" x14ac:dyDescent="0.2">
      <c r="IQ119" s="68"/>
      <c r="IR119" s="51"/>
      <c r="IS119" s="51"/>
      <c r="IT119" s="51"/>
      <c r="IU119" s="51"/>
      <c r="IV119" s="51"/>
      <c r="IW119" s="51"/>
    </row>
    <row r="120" spans="251:257" x14ac:dyDescent="0.2">
      <c r="IQ120" s="68"/>
      <c r="IR120" s="51"/>
      <c r="IS120" s="51"/>
      <c r="IT120" s="51"/>
      <c r="IU120" s="51"/>
      <c r="IV120" s="51"/>
      <c r="IW120" s="51"/>
    </row>
    <row r="121" spans="251:257" x14ac:dyDescent="0.2">
      <c r="IQ121" s="68"/>
      <c r="IR121" s="51"/>
      <c r="IS121" s="51"/>
      <c r="IT121" s="51"/>
      <c r="IU121" s="51"/>
      <c r="IV121" s="51"/>
      <c r="IW121" s="51"/>
    </row>
    <row r="122" spans="251:257" x14ac:dyDescent="0.2">
      <c r="IQ122" s="68"/>
      <c r="IR122" s="51"/>
      <c r="IS122" s="51"/>
      <c r="IT122" s="51"/>
      <c r="IU122" s="51"/>
      <c r="IV122" s="51"/>
      <c r="IW122" s="51"/>
    </row>
    <row r="123" spans="251:257" x14ac:dyDescent="0.2">
      <c r="IQ123" s="68"/>
      <c r="IR123" s="51"/>
      <c r="IS123" s="51"/>
      <c r="IT123" s="51"/>
      <c r="IU123" s="51"/>
      <c r="IV123" s="51"/>
      <c r="IW123" s="51"/>
    </row>
    <row r="124" spans="251:257" x14ac:dyDescent="0.2">
      <c r="IQ124" s="68"/>
      <c r="IR124" s="51"/>
      <c r="IS124" s="51"/>
      <c r="IT124" s="51"/>
      <c r="IU124" s="51"/>
      <c r="IV124" s="51"/>
      <c r="IW124" s="51"/>
    </row>
    <row r="125" spans="251:257" x14ac:dyDescent="0.2">
      <c r="IQ125" s="68"/>
      <c r="IR125" s="51"/>
      <c r="IS125" s="51"/>
      <c r="IT125" s="51"/>
      <c r="IU125" s="51"/>
      <c r="IV125" s="51"/>
      <c r="IW125" s="51"/>
    </row>
    <row r="126" spans="251:257" x14ac:dyDescent="0.2">
      <c r="IQ126" s="68"/>
      <c r="IR126" s="51"/>
      <c r="IS126" s="51"/>
      <c r="IT126" s="51"/>
      <c r="IU126" s="51"/>
      <c r="IV126" s="51"/>
      <c r="IW126" s="51"/>
    </row>
    <row r="127" spans="251:257" x14ac:dyDescent="0.2">
      <c r="IQ127" s="68"/>
      <c r="IR127" s="51"/>
      <c r="IS127" s="51"/>
      <c r="IT127" s="51"/>
      <c r="IU127" s="51"/>
      <c r="IV127" s="51"/>
      <c r="IW127" s="51"/>
    </row>
    <row r="128" spans="251:257" x14ac:dyDescent="0.2">
      <c r="IQ128" s="68"/>
      <c r="IR128" s="51"/>
      <c r="IS128" s="51"/>
      <c r="IT128" s="51"/>
      <c r="IU128" s="51"/>
      <c r="IV128" s="51"/>
      <c r="IW128" s="51"/>
    </row>
    <row r="129" spans="251:257" x14ac:dyDescent="0.2">
      <c r="IQ129" s="68"/>
      <c r="IR129" s="51"/>
      <c r="IS129" s="51"/>
      <c r="IT129" s="51"/>
      <c r="IU129" s="51"/>
      <c r="IV129" s="51"/>
      <c r="IW129" s="51"/>
    </row>
    <row r="130" spans="251:257" x14ac:dyDescent="0.2">
      <c r="IQ130" s="68"/>
      <c r="IR130" s="51"/>
      <c r="IS130" s="51"/>
      <c r="IT130" s="51"/>
      <c r="IU130" s="51"/>
      <c r="IV130" s="51"/>
      <c r="IW130" s="51"/>
    </row>
    <row r="131" spans="251:257" x14ac:dyDescent="0.2">
      <c r="IQ131" s="68"/>
      <c r="IR131" s="51"/>
      <c r="IS131" s="51"/>
      <c r="IT131" s="51"/>
      <c r="IU131" s="51"/>
      <c r="IV131" s="51"/>
      <c r="IW131" s="51"/>
    </row>
    <row r="132" spans="251:257" x14ac:dyDescent="0.2">
      <c r="IQ132" s="68"/>
      <c r="IR132" s="51"/>
      <c r="IS132" s="51"/>
      <c r="IT132" s="51"/>
      <c r="IU132" s="51"/>
      <c r="IV132" s="51"/>
      <c r="IW132" s="51"/>
    </row>
    <row r="133" spans="251:257" x14ac:dyDescent="0.2">
      <c r="IQ133" s="68"/>
      <c r="IR133" s="51"/>
      <c r="IS133" s="51"/>
      <c r="IT133" s="51"/>
      <c r="IU133" s="51"/>
      <c r="IV133" s="51"/>
      <c r="IW133" s="51"/>
    </row>
    <row r="134" spans="251:257" x14ac:dyDescent="0.2">
      <c r="IQ134" s="68"/>
      <c r="IR134" s="51"/>
      <c r="IS134" s="51"/>
      <c r="IT134" s="51"/>
      <c r="IU134" s="51"/>
      <c r="IV134" s="51"/>
      <c r="IW134" s="51"/>
    </row>
    <row r="135" spans="251:257" x14ac:dyDescent="0.2">
      <c r="IQ135" s="68"/>
      <c r="IR135" s="51"/>
      <c r="IS135" s="51"/>
      <c r="IT135" s="51"/>
      <c r="IU135" s="51"/>
      <c r="IV135" s="51"/>
      <c r="IW135" s="51"/>
    </row>
    <row r="136" spans="251:257" x14ac:dyDescent="0.2">
      <c r="IQ136" s="68"/>
      <c r="IR136" s="51"/>
      <c r="IS136" s="51"/>
      <c r="IT136" s="51"/>
      <c r="IU136" s="51"/>
      <c r="IV136" s="51"/>
      <c r="IW136" s="51"/>
    </row>
    <row r="137" spans="251:257" x14ac:dyDescent="0.2">
      <c r="IQ137" s="68"/>
      <c r="IR137" s="51"/>
      <c r="IS137" s="51"/>
      <c r="IT137" s="51"/>
      <c r="IU137" s="51"/>
      <c r="IV137" s="51"/>
      <c r="IW137" s="51"/>
    </row>
    <row r="138" spans="251:257" x14ac:dyDescent="0.2">
      <c r="IQ138" s="68"/>
      <c r="IR138" s="51"/>
      <c r="IS138" s="51"/>
      <c r="IT138" s="51"/>
      <c r="IU138" s="51"/>
      <c r="IV138" s="51"/>
      <c r="IW138" s="51"/>
    </row>
    <row r="139" spans="251:257" x14ac:dyDescent="0.2">
      <c r="IQ139" s="68"/>
      <c r="IR139" s="51"/>
      <c r="IS139" s="51"/>
      <c r="IT139" s="51"/>
      <c r="IU139" s="51"/>
      <c r="IV139" s="51"/>
      <c r="IW139" s="51"/>
    </row>
    <row r="140" spans="251:257" x14ac:dyDescent="0.2">
      <c r="IQ140" s="68"/>
      <c r="IR140" s="51"/>
      <c r="IS140" s="51"/>
      <c r="IT140" s="51"/>
      <c r="IU140" s="51"/>
      <c r="IV140" s="51"/>
      <c r="IW140" s="51"/>
    </row>
    <row r="141" spans="251:257" x14ac:dyDescent="0.2">
      <c r="IQ141" s="68"/>
      <c r="IR141" s="51"/>
      <c r="IS141" s="51"/>
      <c r="IT141" s="51"/>
      <c r="IU141" s="51"/>
      <c r="IV141" s="51"/>
      <c r="IW141" s="51"/>
    </row>
    <row r="142" spans="251:257" x14ac:dyDescent="0.2">
      <c r="IQ142" s="68"/>
      <c r="IR142" s="51"/>
      <c r="IS142" s="51"/>
      <c r="IT142" s="51"/>
      <c r="IU142" s="51"/>
      <c r="IV142" s="51"/>
      <c r="IW142" s="51"/>
    </row>
    <row r="143" spans="251:257" x14ac:dyDescent="0.2">
      <c r="IQ143" s="68"/>
      <c r="IR143" s="51"/>
      <c r="IS143" s="51"/>
      <c r="IT143" s="51"/>
      <c r="IU143" s="51"/>
      <c r="IV143" s="51"/>
      <c r="IW143" s="51"/>
    </row>
    <row r="144" spans="251:257" x14ac:dyDescent="0.2">
      <c r="IQ144" s="68"/>
      <c r="IR144" s="51"/>
      <c r="IS144" s="51"/>
      <c r="IT144" s="51"/>
      <c r="IU144" s="51"/>
      <c r="IV144" s="51"/>
      <c r="IW144" s="51"/>
    </row>
    <row r="145" spans="251:257" x14ac:dyDescent="0.2">
      <c r="IQ145" s="68"/>
      <c r="IR145" s="51"/>
      <c r="IS145" s="51"/>
      <c r="IT145" s="51"/>
      <c r="IU145" s="51"/>
      <c r="IV145" s="51"/>
      <c r="IW145" s="51"/>
    </row>
    <row r="146" spans="251:257" x14ac:dyDescent="0.2">
      <c r="IQ146" s="68"/>
      <c r="IR146" s="51"/>
      <c r="IS146" s="51"/>
      <c r="IT146" s="51"/>
      <c r="IU146" s="51"/>
      <c r="IV146" s="51"/>
      <c r="IW146" s="51"/>
    </row>
    <row r="147" spans="251:257" x14ac:dyDescent="0.2">
      <c r="IQ147" s="68"/>
      <c r="IR147" s="51"/>
      <c r="IS147" s="51"/>
      <c r="IT147" s="51"/>
      <c r="IU147" s="51"/>
      <c r="IV147" s="51"/>
      <c r="IW147" s="51"/>
    </row>
    <row r="148" spans="251:257" x14ac:dyDescent="0.2">
      <c r="IQ148" s="68"/>
      <c r="IR148" s="51"/>
      <c r="IS148" s="51"/>
      <c r="IT148" s="51"/>
      <c r="IU148" s="51"/>
      <c r="IV148" s="51"/>
      <c r="IW148" s="51"/>
    </row>
    <row r="149" spans="251:257" x14ac:dyDescent="0.2">
      <c r="IQ149" s="68"/>
      <c r="IR149" s="51"/>
      <c r="IS149" s="51"/>
      <c r="IT149" s="51"/>
      <c r="IU149" s="51"/>
      <c r="IV149" s="51"/>
      <c r="IW149" s="51"/>
    </row>
    <row r="150" spans="251:257" x14ac:dyDescent="0.2">
      <c r="IQ150" s="68"/>
      <c r="IR150" s="51"/>
      <c r="IS150" s="51"/>
      <c r="IT150" s="51"/>
      <c r="IU150" s="51"/>
      <c r="IV150" s="51"/>
      <c r="IW150" s="51"/>
    </row>
    <row r="151" spans="251:257" x14ac:dyDescent="0.2">
      <c r="IQ151" s="68"/>
      <c r="IR151" s="51"/>
      <c r="IS151" s="51"/>
      <c r="IT151" s="51"/>
      <c r="IU151" s="51"/>
      <c r="IV151" s="51"/>
      <c r="IW151" s="51"/>
    </row>
    <row r="152" spans="251:257" x14ac:dyDescent="0.2">
      <c r="IQ152" s="68"/>
      <c r="IR152" s="51"/>
      <c r="IS152" s="51"/>
      <c r="IT152" s="51"/>
      <c r="IU152" s="51"/>
      <c r="IV152" s="51"/>
      <c r="IW152" s="51"/>
    </row>
    <row r="153" spans="251:257" x14ac:dyDescent="0.2">
      <c r="IQ153" s="68"/>
      <c r="IR153" s="51"/>
      <c r="IS153" s="51"/>
      <c r="IT153" s="51"/>
      <c r="IU153" s="51"/>
      <c r="IV153" s="51"/>
      <c r="IW153" s="51"/>
    </row>
    <row r="154" spans="251:257" x14ac:dyDescent="0.2">
      <c r="IQ154" s="68"/>
      <c r="IR154" s="51"/>
      <c r="IS154" s="51"/>
      <c r="IT154" s="51"/>
      <c r="IU154" s="51"/>
      <c r="IV154" s="51"/>
      <c r="IW154" s="51"/>
    </row>
    <row r="155" spans="251:257" x14ac:dyDescent="0.2">
      <c r="IQ155" s="68"/>
      <c r="IR155" s="51"/>
      <c r="IS155" s="51"/>
      <c r="IT155" s="51"/>
      <c r="IU155" s="51"/>
      <c r="IV155" s="51"/>
      <c r="IW155" s="51"/>
    </row>
    <row r="156" spans="251:257" x14ac:dyDescent="0.2">
      <c r="IQ156" s="76"/>
      <c r="IR156" s="76"/>
      <c r="IS156" s="76"/>
      <c r="IT156" s="76"/>
      <c r="IU156" s="76"/>
      <c r="IV156" s="76"/>
      <c r="IW156" s="76"/>
    </row>
    <row r="157" spans="251:257" x14ac:dyDescent="0.2"/>
    <row r="158" spans="251:257" x14ac:dyDescent="0.2"/>
    <row r="159" spans="251:257" x14ac:dyDescent="0.2"/>
    <row r="160" spans="251:257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</sheetData>
  <mergeCells count="14">
    <mergeCell ref="R5:R6"/>
    <mergeCell ref="A1:N1"/>
    <mergeCell ref="R1:R2"/>
    <mergeCell ref="A3:R3"/>
    <mergeCell ref="A2:N2"/>
    <mergeCell ref="A4:R4"/>
    <mergeCell ref="O5:O6"/>
    <mergeCell ref="D5:G5"/>
    <mergeCell ref="H5:K5"/>
    <mergeCell ref="L5:L6"/>
    <mergeCell ref="M5:M6"/>
    <mergeCell ref="N5:N6"/>
    <mergeCell ref="P5:P6"/>
    <mergeCell ref="Q5:Q6"/>
  </mergeCells>
  <phoneticPr fontId="0" type="noConversion"/>
  <dataValidations count="1">
    <dataValidation errorStyle="information" allowBlank="1" showInputMessage="1" showErrorMessage="1" sqref="D7:R10 D12:R16"/>
  </dataValidations>
  <printOptions horizontalCentered="1" verticalCentered="1"/>
  <pageMargins left="0.38" right="0.5" top="0.6" bottom="3.22" header="0.13" footer="0.14000000000000001"/>
  <pageSetup scale="46" orientation="landscape" r:id="rId1"/>
  <headerFooter alignWithMargins="0">
    <oddFooter>&amp;L&amp;A&amp;C&amp;D&amp;R&amp;P/&amp;N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8">
    <tabColor indexed="56"/>
    <pageSetUpPr autoPageBreaks="0" fitToPage="1"/>
  </sheetPr>
  <dimension ref="B1:IX71"/>
  <sheetViews>
    <sheetView showGridLines="0" showZeros="0" view="pageBreakPreview" topLeftCell="E1" zoomScale="60" zoomScaleNormal="70" workbookViewId="0">
      <selection activeCell="G23" sqref="G23"/>
    </sheetView>
  </sheetViews>
  <sheetFormatPr defaultColWidth="8" defaultRowHeight="14.25" zeroHeight="1" x14ac:dyDescent="0.2"/>
  <cols>
    <col min="1" max="1" width="2.42578125" style="43" customWidth="1"/>
    <col min="2" max="2" width="5.7109375" style="43" customWidth="1"/>
    <col min="3" max="3" width="50.5703125" style="43" customWidth="1"/>
    <col min="4" max="4" width="11" style="43" customWidth="1"/>
    <col min="5" max="20" width="17.28515625" style="43" customWidth="1"/>
    <col min="21" max="33" width="9.140625" style="83" customWidth="1"/>
    <col min="34" max="252" width="8" style="43" customWidth="1"/>
    <col min="253" max="253" width="6.7109375" style="43" customWidth="1"/>
    <col min="254" max="255" width="8" style="43" customWidth="1"/>
    <col min="256" max="257" width="8" style="43" hidden="1" customWidth="1"/>
    <col min="258" max="16384" width="8" style="43"/>
  </cols>
  <sheetData>
    <row r="1" spans="2:258" ht="15.75" customHeight="1" x14ac:dyDescent="0.2">
      <c r="B1" s="529" t="s">
        <v>144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1"/>
      <c r="Q1" s="525" t="s">
        <v>439</v>
      </c>
      <c r="R1" s="526"/>
      <c r="S1" s="219"/>
      <c r="T1" s="219"/>
      <c r="U1" s="89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IT1" s="44"/>
      <c r="IU1" s="38"/>
      <c r="IV1" s="38"/>
      <c r="IW1" s="38"/>
      <c r="IX1" s="38"/>
    </row>
    <row r="2" spans="2:258" ht="23.25" x14ac:dyDescent="0.2">
      <c r="B2" s="522" t="s">
        <v>428</v>
      </c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4"/>
      <c r="Q2" s="527"/>
      <c r="R2" s="528"/>
      <c r="S2" s="219"/>
      <c r="T2" s="219"/>
      <c r="U2" s="89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IT2" s="44"/>
      <c r="IU2" s="38"/>
      <c r="IV2" s="38"/>
      <c r="IW2" s="38"/>
      <c r="IX2" s="38"/>
    </row>
    <row r="3" spans="2:258" ht="15.75" customHeight="1" x14ac:dyDescent="0.2">
      <c r="B3" s="532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4"/>
      <c r="S3" s="223"/>
      <c r="T3" s="223"/>
      <c r="U3" s="84"/>
      <c r="IT3" s="44"/>
      <c r="IU3" s="38"/>
      <c r="IV3" s="38"/>
      <c r="IW3" s="38"/>
      <c r="IX3" s="38"/>
    </row>
    <row r="4" spans="2:258" ht="20.100000000000001" customHeight="1" x14ac:dyDescent="0.2">
      <c r="B4" s="537" t="s">
        <v>26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9"/>
      <c r="S4" s="331"/>
      <c r="T4" s="331"/>
      <c r="U4" s="33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IT4" s="44"/>
      <c r="IU4" s="38"/>
      <c r="IV4" s="38"/>
      <c r="IW4" s="38"/>
      <c r="IX4" s="38"/>
    </row>
    <row r="5" spans="2:258" ht="20.100000000000001" customHeight="1" x14ac:dyDescent="0.2">
      <c r="B5" s="333"/>
      <c r="C5" s="334"/>
      <c r="D5" s="335"/>
      <c r="E5" s="466" t="s">
        <v>192</v>
      </c>
      <c r="F5" s="540" t="s">
        <v>28</v>
      </c>
      <c r="G5" s="540"/>
      <c r="H5" s="540"/>
      <c r="I5" s="540"/>
      <c r="J5" s="540" t="s">
        <v>29</v>
      </c>
      <c r="K5" s="540"/>
      <c r="L5" s="540"/>
      <c r="M5" s="540"/>
      <c r="N5" s="466" t="s">
        <v>399</v>
      </c>
      <c r="O5" s="466" t="s">
        <v>400</v>
      </c>
      <c r="P5" s="465" t="s">
        <v>384</v>
      </c>
      <c r="Q5" s="535" t="s">
        <v>385</v>
      </c>
      <c r="R5" s="541" t="s">
        <v>386</v>
      </c>
      <c r="S5" s="520" t="s">
        <v>387</v>
      </c>
      <c r="T5" s="515" t="s">
        <v>388</v>
      </c>
      <c r="U5" s="332"/>
      <c r="IT5" s="44"/>
      <c r="IU5" s="38"/>
      <c r="IV5" s="38"/>
      <c r="IW5" s="38"/>
      <c r="IX5" s="38"/>
    </row>
    <row r="6" spans="2:258" ht="48" customHeight="1" x14ac:dyDescent="0.2">
      <c r="B6" s="302" t="s">
        <v>187</v>
      </c>
      <c r="C6" s="303" t="s">
        <v>45</v>
      </c>
      <c r="D6" s="313"/>
      <c r="E6" s="466"/>
      <c r="F6" s="303" t="s">
        <v>58</v>
      </c>
      <c r="G6" s="303" t="s">
        <v>59</v>
      </c>
      <c r="H6" s="303" t="s">
        <v>60</v>
      </c>
      <c r="I6" s="303" t="s">
        <v>61</v>
      </c>
      <c r="J6" s="303" t="s">
        <v>58</v>
      </c>
      <c r="K6" s="303" t="s">
        <v>59</v>
      </c>
      <c r="L6" s="303" t="s">
        <v>60</v>
      </c>
      <c r="M6" s="303" t="s">
        <v>61</v>
      </c>
      <c r="N6" s="466"/>
      <c r="O6" s="466"/>
      <c r="P6" s="466"/>
      <c r="Q6" s="536"/>
      <c r="R6" s="542"/>
      <c r="S6" s="521"/>
      <c r="T6" s="516"/>
      <c r="U6" s="332"/>
      <c r="IT6" s="44"/>
      <c r="IU6" s="38"/>
      <c r="IV6" s="38"/>
      <c r="IW6" s="38"/>
      <c r="IX6" s="38"/>
    </row>
    <row r="7" spans="2:258" ht="20.100000000000001" customHeight="1" x14ac:dyDescent="0.2">
      <c r="B7" s="517" t="s">
        <v>46</v>
      </c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9"/>
      <c r="S7" s="519"/>
      <c r="T7" s="519"/>
      <c r="U7" s="332"/>
      <c r="IT7" s="44"/>
      <c r="IU7" s="38"/>
      <c r="IV7" s="38"/>
      <c r="IW7" s="38"/>
      <c r="IX7" s="38"/>
    </row>
    <row r="8" spans="2:258" ht="20.100000000000001" customHeight="1" x14ac:dyDescent="0.2">
      <c r="B8" s="304">
        <v>1</v>
      </c>
      <c r="C8" s="311" t="s">
        <v>88</v>
      </c>
      <c r="D8" s="313" t="s">
        <v>136</v>
      </c>
      <c r="E8" s="336"/>
      <c r="F8" s="309">
        <f>SUM('Prognoza veniturilor'!E35:E38)</f>
        <v>0</v>
      </c>
      <c r="G8" s="309">
        <f>SUM('Prognoza veniturilor'!F35:F38)</f>
        <v>0</v>
      </c>
      <c r="H8" s="309">
        <f>SUM('Prognoza veniturilor'!G35:G38)</f>
        <v>0</v>
      </c>
      <c r="I8" s="309">
        <f>SUM('Prognoza veniturilor'!H35:H38)</f>
        <v>0</v>
      </c>
      <c r="J8" s="309">
        <f>SUM('Prognoza veniturilor'!I35:I38)</f>
        <v>0</v>
      </c>
      <c r="K8" s="309">
        <f>SUM('Prognoza veniturilor'!J35:J38)</f>
        <v>0</v>
      </c>
      <c r="L8" s="309">
        <f>SUM('Prognoza veniturilor'!K35:K38)</f>
        <v>0</v>
      </c>
      <c r="M8" s="309">
        <f>SUM('Prognoza veniturilor'!L35:L38)</f>
        <v>0</v>
      </c>
      <c r="N8" s="309">
        <f>SUM(F8:I8)</f>
        <v>0</v>
      </c>
      <c r="O8" s="309">
        <f>SUM(J8:M8)</f>
        <v>0</v>
      </c>
      <c r="P8" s="309">
        <f>SUM('Prognoza veniturilor'!O35:O38)</f>
        <v>0</v>
      </c>
      <c r="Q8" s="337">
        <f>SUM('Prognoza veniturilor'!P35:P38)</f>
        <v>0</v>
      </c>
      <c r="R8" s="338">
        <f>SUM('Prognoza veniturilor'!Q35:Q38)</f>
        <v>0</v>
      </c>
      <c r="S8" s="338">
        <f>SUM('Prognoza veniturilor'!R35:R38)</f>
        <v>0</v>
      </c>
      <c r="T8" s="338">
        <f>SUM('Prognoza veniturilor'!S35:S38)</f>
        <v>0</v>
      </c>
      <c r="U8" s="332"/>
      <c r="IT8" s="44"/>
      <c r="IU8" s="38"/>
      <c r="IV8" s="38"/>
      <c r="IW8" s="38"/>
      <c r="IX8" s="38"/>
    </row>
    <row r="9" spans="2:258" ht="20.100000000000001" customHeight="1" x14ac:dyDescent="0.2">
      <c r="B9" s="304">
        <v>2</v>
      </c>
      <c r="C9" s="311" t="s">
        <v>75</v>
      </c>
      <c r="D9" s="313" t="s">
        <v>136</v>
      </c>
      <c r="E9" s="336"/>
      <c r="F9" s="309">
        <f>'Prognoza veniturilor'!E39</f>
        <v>0</v>
      </c>
      <c r="G9" s="309">
        <f>'Prognoza veniturilor'!F39</f>
        <v>0</v>
      </c>
      <c r="H9" s="309">
        <f>'Prognoza veniturilor'!G39</f>
        <v>0</v>
      </c>
      <c r="I9" s="309">
        <f>'Prognoza veniturilor'!H39</f>
        <v>0</v>
      </c>
      <c r="J9" s="309">
        <f>'Prognoza veniturilor'!I39</f>
        <v>0</v>
      </c>
      <c r="K9" s="309">
        <f>'Prognoza veniturilor'!J39</f>
        <v>0</v>
      </c>
      <c r="L9" s="309">
        <f>'Prognoza veniturilor'!K39</f>
        <v>0</v>
      </c>
      <c r="M9" s="309">
        <f>'Prognoza veniturilor'!L39</f>
        <v>0</v>
      </c>
      <c r="N9" s="309">
        <f>SUM(F9:I9)</f>
        <v>0</v>
      </c>
      <c r="O9" s="309">
        <f>SUM(J9:M9)</f>
        <v>0</v>
      </c>
      <c r="P9" s="309">
        <f>'Prognoza veniturilor'!O39</f>
        <v>0</v>
      </c>
      <c r="Q9" s="337">
        <f>'Prognoza veniturilor'!P39</f>
        <v>0</v>
      </c>
      <c r="R9" s="338">
        <f>'Prognoza veniturilor'!Q39</f>
        <v>0</v>
      </c>
      <c r="S9" s="338">
        <f>'Prognoza veniturilor'!R39</f>
        <v>0</v>
      </c>
      <c r="T9" s="338">
        <f>'Prognoza veniturilor'!S39</f>
        <v>0</v>
      </c>
      <c r="U9" s="332"/>
      <c r="IT9" s="44"/>
      <c r="IU9" s="38"/>
      <c r="IV9" s="38"/>
      <c r="IW9" s="38"/>
      <c r="IX9" s="38"/>
    </row>
    <row r="10" spans="2:258" ht="31.5" customHeight="1" x14ac:dyDescent="0.2">
      <c r="B10" s="304">
        <v>3</v>
      </c>
      <c r="C10" s="311" t="s">
        <v>141</v>
      </c>
      <c r="D10" s="313" t="s">
        <v>136</v>
      </c>
      <c r="E10" s="336"/>
      <c r="F10" s="309">
        <f>'Prognoza veniturilor'!E40</f>
        <v>0</v>
      </c>
      <c r="G10" s="309">
        <f>'Prognoza veniturilor'!F40</f>
        <v>0</v>
      </c>
      <c r="H10" s="309">
        <f>'Prognoza veniturilor'!G40</f>
        <v>0</v>
      </c>
      <c r="I10" s="309">
        <f>'Prognoza veniturilor'!H40</f>
        <v>0</v>
      </c>
      <c r="J10" s="309">
        <f>'Prognoza veniturilor'!I40</f>
        <v>0</v>
      </c>
      <c r="K10" s="309">
        <f>'Prognoza veniturilor'!J40</f>
        <v>0</v>
      </c>
      <c r="L10" s="309">
        <f>'Prognoza veniturilor'!K40</f>
        <v>0</v>
      </c>
      <c r="M10" s="309">
        <f>'Prognoza veniturilor'!L40</f>
        <v>0</v>
      </c>
      <c r="N10" s="309">
        <f>SUM(F10:I10)</f>
        <v>0</v>
      </c>
      <c r="O10" s="309">
        <f>SUM(J10:M10)</f>
        <v>0</v>
      </c>
      <c r="P10" s="309">
        <f>'Prognoza veniturilor'!O40</f>
        <v>0</v>
      </c>
      <c r="Q10" s="337">
        <f>'Prognoza veniturilor'!P40</f>
        <v>0</v>
      </c>
      <c r="R10" s="338">
        <f>'Prognoza veniturilor'!Q40</f>
        <v>0</v>
      </c>
      <c r="S10" s="338">
        <f>'Prognoza veniturilor'!R40</f>
        <v>0</v>
      </c>
      <c r="T10" s="338">
        <f>'Prognoza veniturilor'!S40</f>
        <v>0</v>
      </c>
      <c r="U10" s="332"/>
      <c r="IT10" s="44"/>
      <c r="IU10" s="38"/>
      <c r="IV10" s="38"/>
      <c r="IW10" s="38"/>
      <c r="IX10" s="38"/>
    </row>
    <row r="11" spans="2:258" s="63" customFormat="1" ht="20.100000000000001" customHeight="1" x14ac:dyDescent="0.25">
      <c r="B11" s="304">
        <v>4</v>
      </c>
      <c r="C11" s="311" t="s">
        <v>66</v>
      </c>
      <c r="D11" s="313" t="s">
        <v>136</v>
      </c>
      <c r="E11" s="336"/>
      <c r="F11" s="309">
        <f>'Prognoza veniturilor'!E41</f>
        <v>0</v>
      </c>
      <c r="G11" s="309">
        <f>'Prognoza veniturilor'!F41</f>
        <v>0</v>
      </c>
      <c r="H11" s="309">
        <f>'Prognoza veniturilor'!G41</f>
        <v>0</v>
      </c>
      <c r="I11" s="309">
        <f>'Prognoza veniturilor'!H41</f>
        <v>0</v>
      </c>
      <c r="J11" s="309">
        <f>'Prognoza veniturilor'!I41</f>
        <v>0</v>
      </c>
      <c r="K11" s="309">
        <f>'Prognoza veniturilor'!J41</f>
        <v>0</v>
      </c>
      <c r="L11" s="309">
        <f>'Prognoza veniturilor'!K41</f>
        <v>0</v>
      </c>
      <c r="M11" s="309">
        <f>'Prognoza veniturilor'!L41</f>
        <v>0</v>
      </c>
      <c r="N11" s="309">
        <f>SUM(F11:I11)</f>
        <v>0</v>
      </c>
      <c r="O11" s="309">
        <f>SUM(J11:M11)</f>
        <v>0</v>
      </c>
      <c r="P11" s="309">
        <f>'Prognoza veniturilor'!O41</f>
        <v>0</v>
      </c>
      <c r="Q11" s="337">
        <f>'Prognoza veniturilor'!P41</f>
        <v>0</v>
      </c>
      <c r="R11" s="338">
        <f>'Prognoza veniturilor'!Q41</f>
        <v>0</v>
      </c>
      <c r="S11" s="338">
        <f>'Prognoza veniturilor'!R41</f>
        <v>0</v>
      </c>
      <c r="T11" s="338">
        <f>'Prognoza veniturilor'!S41</f>
        <v>0</v>
      </c>
      <c r="U11" s="339"/>
      <c r="IT11" s="41"/>
      <c r="IU11" s="40"/>
      <c r="IV11" s="40"/>
      <c r="IW11" s="40"/>
      <c r="IX11" s="40"/>
    </row>
    <row r="12" spans="2:258" ht="20.100000000000001" customHeight="1" x14ac:dyDescent="0.2">
      <c r="B12" s="302">
        <v>5</v>
      </c>
      <c r="C12" s="316" t="s">
        <v>47</v>
      </c>
      <c r="D12" s="313" t="s">
        <v>136</v>
      </c>
      <c r="E12" s="340">
        <f t="shared" ref="E12:Q12" si="0">SUM(E8:E11)</f>
        <v>0</v>
      </c>
      <c r="F12" s="340">
        <f t="shared" si="0"/>
        <v>0</v>
      </c>
      <c r="G12" s="340">
        <f t="shared" si="0"/>
        <v>0</v>
      </c>
      <c r="H12" s="340">
        <f t="shared" si="0"/>
        <v>0</v>
      </c>
      <c r="I12" s="340">
        <f t="shared" si="0"/>
        <v>0</v>
      </c>
      <c r="J12" s="340">
        <f t="shared" si="0"/>
        <v>0</v>
      </c>
      <c r="K12" s="340">
        <f t="shared" si="0"/>
        <v>0</v>
      </c>
      <c r="L12" s="340">
        <f t="shared" si="0"/>
        <v>0</v>
      </c>
      <c r="M12" s="340">
        <f t="shared" si="0"/>
        <v>0</v>
      </c>
      <c r="N12" s="340">
        <f>SUM(N8:N11)</f>
        <v>0</v>
      </c>
      <c r="O12" s="340">
        <f t="shared" si="0"/>
        <v>0</v>
      </c>
      <c r="P12" s="340">
        <f t="shared" si="0"/>
        <v>0</v>
      </c>
      <c r="Q12" s="341">
        <f t="shared" si="0"/>
        <v>0</v>
      </c>
      <c r="R12" s="342">
        <f t="shared" ref="R12:T12" si="1">SUM(R8:R11)</f>
        <v>0</v>
      </c>
      <c r="S12" s="342">
        <f>SUM(S8:S11)</f>
        <v>0</v>
      </c>
      <c r="T12" s="342">
        <f t="shared" si="1"/>
        <v>0</v>
      </c>
      <c r="U12" s="332"/>
      <c r="IT12" s="44"/>
      <c r="IU12" s="38"/>
      <c r="IV12" s="38"/>
      <c r="IW12" s="38"/>
      <c r="IX12" s="38"/>
    </row>
    <row r="13" spans="2:258" ht="26.25" customHeight="1" x14ac:dyDescent="0.2">
      <c r="B13" s="517" t="s">
        <v>48</v>
      </c>
      <c r="C13" s="518"/>
      <c r="D13" s="518"/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9"/>
      <c r="S13" s="519"/>
      <c r="T13" s="519"/>
      <c r="U13" s="332"/>
      <c r="IT13" s="44"/>
      <c r="IU13" s="38"/>
      <c r="IV13" s="38"/>
      <c r="IW13" s="38"/>
      <c r="IX13" s="38"/>
    </row>
    <row r="14" spans="2:258" ht="20.100000000000001" customHeight="1" x14ac:dyDescent="0.2">
      <c r="B14" s="304">
        <v>6</v>
      </c>
      <c r="C14" s="311" t="s">
        <v>49</v>
      </c>
      <c r="D14" s="313" t="s">
        <v>136</v>
      </c>
      <c r="E14" s="336"/>
      <c r="F14" s="309">
        <f>'Prognoza cheltuielilor'!D11</f>
        <v>0</v>
      </c>
      <c r="G14" s="309">
        <f>'Prognoza cheltuielilor'!E11</f>
        <v>0</v>
      </c>
      <c r="H14" s="309">
        <f>'Prognoza cheltuielilor'!F11</f>
        <v>0</v>
      </c>
      <c r="I14" s="309">
        <f>'Prognoza cheltuielilor'!G11</f>
        <v>0</v>
      </c>
      <c r="J14" s="309">
        <f>'Prognoza cheltuielilor'!H11</f>
        <v>0</v>
      </c>
      <c r="K14" s="309">
        <f>'Prognoza cheltuielilor'!I11</f>
        <v>0</v>
      </c>
      <c r="L14" s="309">
        <f>'Prognoza cheltuielilor'!J11</f>
        <v>0</v>
      </c>
      <c r="M14" s="309">
        <f>'Prognoza cheltuielilor'!K11</f>
        <v>0</v>
      </c>
      <c r="N14" s="309">
        <f>SUM(F14:I14)</f>
        <v>0</v>
      </c>
      <c r="O14" s="309">
        <f>SUM(J14:M14)</f>
        <v>0</v>
      </c>
      <c r="P14" s="343">
        <f>'Prognoza cheltuielilor'!N11</f>
        <v>0</v>
      </c>
      <c r="Q14" s="343">
        <f>'Prognoza cheltuielilor'!O11</f>
        <v>0</v>
      </c>
      <c r="R14" s="343">
        <f>'Prognoza cheltuielilor'!P11</f>
        <v>0</v>
      </c>
      <c r="S14" s="343">
        <f>'Prognoza cheltuielilor'!Q11</f>
        <v>0</v>
      </c>
      <c r="T14" s="343">
        <f>'Prognoza cheltuielilor'!R11</f>
        <v>0</v>
      </c>
      <c r="U14" s="332"/>
      <c r="IT14" s="44"/>
      <c r="IU14" s="38"/>
      <c r="IV14" s="38"/>
      <c r="IW14" s="38"/>
      <c r="IX14" s="38"/>
    </row>
    <row r="15" spans="2:258" ht="20.100000000000001" customHeight="1" x14ac:dyDescent="0.2">
      <c r="B15" s="304">
        <v>7</v>
      </c>
      <c r="C15" s="311" t="s">
        <v>1</v>
      </c>
      <c r="D15" s="313" t="s">
        <v>136</v>
      </c>
      <c r="E15" s="336"/>
      <c r="F15" s="309">
        <f>'Prognoza cheltuielilor'!D14</f>
        <v>0</v>
      </c>
      <c r="G15" s="309">
        <f>'Prognoza cheltuielilor'!E14</f>
        <v>0</v>
      </c>
      <c r="H15" s="309">
        <f>'Prognoza cheltuielilor'!F14</f>
        <v>0</v>
      </c>
      <c r="I15" s="309">
        <f>'Prognoza cheltuielilor'!G14</f>
        <v>0</v>
      </c>
      <c r="J15" s="309">
        <f>'Prognoza cheltuielilor'!H14</f>
        <v>0</v>
      </c>
      <c r="K15" s="309">
        <f>'Prognoza cheltuielilor'!I14</f>
        <v>0</v>
      </c>
      <c r="L15" s="309">
        <f>'Prognoza cheltuielilor'!J14</f>
        <v>0</v>
      </c>
      <c r="M15" s="309">
        <f>'Prognoza cheltuielilor'!K14</f>
        <v>0</v>
      </c>
      <c r="N15" s="309">
        <f t="shared" ref="N15:N17" si="2">SUM(F15:I15)</f>
        <v>0</v>
      </c>
      <c r="O15" s="309">
        <f t="shared" ref="O15:O17" si="3">SUM(J15:M15)</f>
        <v>0</v>
      </c>
      <c r="P15" s="309">
        <f>'Prognoza cheltuielilor'!N14</f>
        <v>0</v>
      </c>
      <c r="Q15" s="309">
        <f>'Prognoza cheltuielilor'!O14</f>
        <v>0</v>
      </c>
      <c r="R15" s="309">
        <f>'Prognoza cheltuielilor'!P14</f>
        <v>0</v>
      </c>
      <c r="S15" s="309">
        <f>'Prognoza cheltuielilor'!Q14</f>
        <v>0</v>
      </c>
      <c r="T15" s="309">
        <f>'Prognoza cheltuielilor'!R14</f>
        <v>0</v>
      </c>
      <c r="U15" s="332"/>
      <c r="IT15" s="44"/>
      <c r="IU15" s="38"/>
      <c r="IV15" s="38"/>
      <c r="IW15" s="38"/>
      <c r="IX15" s="38"/>
    </row>
    <row r="16" spans="2:258" ht="20.100000000000001" customHeight="1" x14ac:dyDescent="0.2">
      <c r="B16" s="304">
        <v>8</v>
      </c>
      <c r="C16" s="311" t="s">
        <v>194</v>
      </c>
      <c r="D16" s="313" t="s">
        <v>136</v>
      </c>
      <c r="E16" s="336"/>
      <c r="F16" s="309">
        <f>'Prognoza cheltuielilor'!D15</f>
        <v>0</v>
      </c>
      <c r="G16" s="309">
        <f>'Prognoza cheltuielilor'!E15</f>
        <v>0</v>
      </c>
      <c r="H16" s="309">
        <f>'Prognoza cheltuielilor'!F15</f>
        <v>0</v>
      </c>
      <c r="I16" s="309">
        <f>'Prognoza cheltuielilor'!G15</f>
        <v>0</v>
      </c>
      <c r="J16" s="309">
        <f>'Prognoza cheltuielilor'!H15</f>
        <v>0</v>
      </c>
      <c r="K16" s="309">
        <f>'Prognoza cheltuielilor'!I15</f>
        <v>0</v>
      </c>
      <c r="L16" s="309">
        <f>'Prognoza cheltuielilor'!J15</f>
        <v>0</v>
      </c>
      <c r="M16" s="309">
        <f>'Prognoza cheltuielilor'!K15</f>
        <v>0</v>
      </c>
      <c r="N16" s="309">
        <f t="shared" si="2"/>
        <v>0</v>
      </c>
      <c r="O16" s="309">
        <f t="shared" si="3"/>
        <v>0</v>
      </c>
      <c r="P16" s="309">
        <f>'Prognoza cheltuielilor'!N15</f>
        <v>0</v>
      </c>
      <c r="Q16" s="309">
        <f>'Prognoza cheltuielilor'!O15</f>
        <v>0</v>
      </c>
      <c r="R16" s="309">
        <f>'Prognoza cheltuielilor'!P15</f>
        <v>0</v>
      </c>
      <c r="S16" s="309">
        <f>'Prognoza cheltuielilor'!Q15</f>
        <v>0</v>
      </c>
      <c r="T16" s="309">
        <f>'Prognoza cheltuielilor'!R15</f>
        <v>0</v>
      </c>
      <c r="U16" s="332"/>
      <c r="IT16" s="44"/>
      <c r="IU16" s="38"/>
      <c r="IV16" s="38"/>
      <c r="IW16" s="38"/>
      <c r="IX16" s="38"/>
    </row>
    <row r="17" spans="2:258" ht="20.100000000000001" customHeight="1" x14ac:dyDescent="0.2">
      <c r="B17" s="304">
        <v>9</v>
      </c>
      <c r="C17" s="311" t="s">
        <v>64</v>
      </c>
      <c r="D17" s="313" t="s">
        <v>136</v>
      </c>
      <c r="E17" s="336"/>
      <c r="F17" s="309">
        <f>'Prognoza cheltuielilor'!D16</f>
        <v>0</v>
      </c>
      <c r="G17" s="309">
        <f>'Prognoza cheltuielilor'!E16</f>
        <v>0</v>
      </c>
      <c r="H17" s="309">
        <f>'Prognoza cheltuielilor'!F16</f>
        <v>0</v>
      </c>
      <c r="I17" s="309">
        <f>'Prognoza cheltuielilor'!G16</f>
        <v>0</v>
      </c>
      <c r="J17" s="309">
        <f>'Prognoza cheltuielilor'!H16</f>
        <v>0</v>
      </c>
      <c r="K17" s="309">
        <f>'Prognoza cheltuielilor'!I16</f>
        <v>0</v>
      </c>
      <c r="L17" s="309">
        <f>'Prognoza cheltuielilor'!J16</f>
        <v>0</v>
      </c>
      <c r="M17" s="309">
        <f>'Prognoza cheltuielilor'!K16</f>
        <v>0</v>
      </c>
      <c r="N17" s="309">
        <f t="shared" si="2"/>
        <v>0</v>
      </c>
      <c r="O17" s="309">
        <f t="shared" si="3"/>
        <v>0</v>
      </c>
      <c r="P17" s="309">
        <f>'Prognoza cheltuielilor'!N16</f>
        <v>0</v>
      </c>
      <c r="Q17" s="309">
        <f>'Prognoza cheltuielilor'!O16</f>
        <v>0</v>
      </c>
      <c r="R17" s="309">
        <f>'Prognoza cheltuielilor'!P16</f>
        <v>0</v>
      </c>
      <c r="S17" s="309">
        <f>'Prognoza cheltuielilor'!Q16</f>
        <v>0</v>
      </c>
      <c r="T17" s="309">
        <f>'Prognoza cheltuielilor'!R16</f>
        <v>0</v>
      </c>
      <c r="U17" s="332"/>
      <c r="IT17" s="44"/>
      <c r="IU17" s="38"/>
      <c r="IV17" s="38"/>
      <c r="IW17" s="38"/>
      <c r="IX17" s="38"/>
    </row>
    <row r="18" spans="2:258" ht="20.100000000000001" customHeight="1" x14ac:dyDescent="0.2">
      <c r="B18" s="302">
        <v>10</v>
      </c>
      <c r="C18" s="316" t="s">
        <v>2</v>
      </c>
      <c r="D18" s="313" t="s">
        <v>136</v>
      </c>
      <c r="E18" s="340">
        <f t="shared" ref="E18:T18" si="4">SUM(E14:E17)</f>
        <v>0</v>
      </c>
      <c r="F18" s="340">
        <f t="shared" si="4"/>
        <v>0</v>
      </c>
      <c r="G18" s="340">
        <f t="shared" si="4"/>
        <v>0</v>
      </c>
      <c r="H18" s="340">
        <f t="shared" si="4"/>
        <v>0</v>
      </c>
      <c r="I18" s="340">
        <f t="shared" si="4"/>
        <v>0</v>
      </c>
      <c r="J18" s="340">
        <f t="shared" si="4"/>
        <v>0</v>
      </c>
      <c r="K18" s="340">
        <f t="shared" si="4"/>
        <v>0</v>
      </c>
      <c r="L18" s="340">
        <f t="shared" si="4"/>
        <v>0</v>
      </c>
      <c r="M18" s="340">
        <f t="shared" si="4"/>
        <v>0</v>
      </c>
      <c r="N18" s="340">
        <f>SUM(N14:N17)</f>
        <v>0</v>
      </c>
      <c r="O18" s="340">
        <f>SUM(O14:O17)</f>
        <v>0</v>
      </c>
      <c r="P18" s="340">
        <f t="shared" si="4"/>
        <v>0</v>
      </c>
      <c r="Q18" s="340">
        <f t="shared" si="4"/>
        <v>0</v>
      </c>
      <c r="R18" s="340">
        <f t="shared" si="4"/>
        <v>0</v>
      </c>
      <c r="S18" s="340">
        <f t="shared" si="4"/>
        <v>0</v>
      </c>
      <c r="T18" s="340">
        <f t="shared" si="4"/>
        <v>0</v>
      </c>
      <c r="U18" s="332"/>
      <c r="IT18" s="44"/>
      <c r="IU18" s="38"/>
      <c r="IV18" s="38"/>
      <c r="IW18" s="38"/>
      <c r="IX18" s="38"/>
    </row>
    <row r="19" spans="2:258" ht="20.100000000000001" customHeight="1" x14ac:dyDescent="0.2">
      <c r="B19" s="302">
        <v>11</v>
      </c>
      <c r="C19" s="316" t="s">
        <v>3</v>
      </c>
      <c r="D19" s="313" t="s">
        <v>136</v>
      </c>
      <c r="E19" s="340">
        <f t="shared" ref="E19:Q19" si="5">SUM(E12-E18)</f>
        <v>0</v>
      </c>
      <c r="F19" s="340">
        <f t="shared" si="5"/>
        <v>0</v>
      </c>
      <c r="G19" s="340">
        <f t="shared" si="5"/>
        <v>0</v>
      </c>
      <c r="H19" s="340">
        <f t="shared" si="5"/>
        <v>0</v>
      </c>
      <c r="I19" s="340">
        <f t="shared" si="5"/>
        <v>0</v>
      </c>
      <c r="J19" s="340">
        <f t="shared" si="5"/>
        <v>0</v>
      </c>
      <c r="K19" s="340">
        <f t="shared" si="5"/>
        <v>0</v>
      </c>
      <c r="L19" s="340">
        <f t="shared" si="5"/>
        <v>0</v>
      </c>
      <c r="M19" s="340">
        <f t="shared" si="5"/>
        <v>0</v>
      </c>
      <c r="N19" s="340">
        <f>SUM(N12-N18)</f>
        <v>0</v>
      </c>
      <c r="O19" s="340">
        <f>SUM(O12-O18)</f>
        <v>0</v>
      </c>
      <c r="P19" s="340">
        <f>SUM(P12-P18)</f>
        <v>0</v>
      </c>
      <c r="Q19" s="341">
        <f t="shared" si="5"/>
        <v>0</v>
      </c>
      <c r="R19" s="342">
        <f>SUM(R12-R18)</f>
        <v>0</v>
      </c>
      <c r="S19" s="342">
        <f t="shared" ref="S19" si="6">SUM(S12-S18)</f>
        <v>0</v>
      </c>
      <c r="T19" s="342">
        <f>SUM(T12-T18)</f>
        <v>0</v>
      </c>
      <c r="U19" s="332"/>
      <c r="IT19" s="44"/>
      <c r="IU19" s="38"/>
      <c r="IV19" s="38"/>
      <c r="IW19" s="38"/>
      <c r="IX19" s="38"/>
    </row>
    <row r="20" spans="2:258" ht="27.75" customHeight="1" x14ac:dyDescent="0.2">
      <c r="B20" s="517" t="s">
        <v>62</v>
      </c>
      <c r="C20" s="518"/>
      <c r="D20" s="518"/>
      <c r="E20" s="518"/>
      <c r="F20" s="518"/>
      <c r="G20" s="518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R20" s="519"/>
      <c r="S20" s="519"/>
      <c r="T20" s="519"/>
      <c r="U20" s="332"/>
      <c r="IT20" s="44"/>
      <c r="IU20" s="38"/>
      <c r="IV20" s="38"/>
      <c r="IW20" s="38"/>
      <c r="IX20" s="38"/>
    </row>
    <row r="21" spans="2:258" ht="20.100000000000001" customHeight="1" x14ac:dyDescent="0.2">
      <c r="B21" s="302">
        <v>12</v>
      </c>
      <c r="C21" s="344" t="s">
        <v>62</v>
      </c>
      <c r="D21" s="313" t="s">
        <v>136</v>
      </c>
      <c r="E21" s="308"/>
      <c r="F21" s="308"/>
      <c r="G21" s="308"/>
      <c r="H21" s="308"/>
      <c r="I21" s="308"/>
      <c r="J21" s="308"/>
      <c r="K21" s="308"/>
      <c r="L21" s="308"/>
      <c r="M21" s="308"/>
      <c r="N21" s="309">
        <f>SUM(F21:I21)</f>
        <v>0</v>
      </c>
      <c r="O21" s="309">
        <f>SUM(J21:M21)</f>
        <v>0</v>
      </c>
      <c r="P21" s="308"/>
      <c r="Q21" s="310"/>
      <c r="R21" s="345"/>
      <c r="S21" s="345"/>
      <c r="T21" s="345"/>
      <c r="U21" s="332"/>
      <c r="IT21" s="44"/>
      <c r="IU21" s="38"/>
      <c r="IV21" s="38"/>
      <c r="IW21" s="38"/>
      <c r="IX21" s="38"/>
    </row>
    <row r="22" spans="2:258" ht="20.100000000000001" customHeight="1" x14ac:dyDescent="0.2">
      <c r="B22" s="517" t="s">
        <v>63</v>
      </c>
      <c r="C22" s="518"/>
      <c r="D22" s="518"/>
      <c r="E22" s="518"/>
      <c r="F22" s="518"/>
      <c r="G22" s="518"/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9"/>
      <c r="S22" s="519"/>
      <c r="T22" s="519"/>
      <c r="U22" s="332"/>
      <c r="IT22" s="44"/>
      <c r="IU22" s="38"/>
      <c r="IV22" s="38"/>
      <c r="IW22" s="38"/>
      <c r="IX22" s="38"/>
    </row>
    <row r="23" spans="2:258" ht="20.100000000000001" customHeight="1" x14ac:dyDescent="0.2">
      <c r="B23" s="304">
        <v>13</v>
      </c>
      <c r="C23" s="311" t="s">
        <v>76</v>
      </c>
      <c r="D23" s="313" t="s">
        <v>136</v>
      </c>
      <c r="E23" s="308"/>
      <c r="F23" s="308"/>
      <c r="G23" s="308"/>
      <c r="H23" s="308"/>
      <c r="I23" s="308"/>
      <c r="J23" s="308"/>
      <c r="K23" s="308"/>
      <c r="L23" s="308"/>
      <c r="M23" s="308"/>
      <c r="N23" s="309">
        <f>SUM(F23:I23)</f>
        <v>0</v>
      </c>
      <c r="O23" s="309">
        <f>SUM(J23:M23)</f>
        <v>0</v>
      </c>
      <c r="P23" s="308"/>
      <c r="Q23" s="310"/>
      <c r="R23" s="345"/>
      <c r="S23" s="345"/>
      <c r="T23" s="345"/>
      <c r="U23" s="332"/>
      <c r="IT23" s="44"/>
      <c r="IU23" s="38"/>
      <c r="IV23" s="38"/>
      <c r="IW23" s="38"/>
      <c r="IX23" s="38"/>
    </row>
    <row r="24" spans="2:258" ht="20.100000000000001" customHeight="1" x14ac:dyDescent="0.2">
      <c r="B24" s="304">
        <v>14</v>
      </c>
      <c r="C24" s="311" t="s">
        <v>25</v>
      </c>
      <c r="D24" s="313" t="s">
        <v>136</v>
      </c>
      <c r="E24" s="308"/>
      <c r="F24" s="308"/>
      <c r="G24" s="308"/>
      <c r="H24" s="308"/>
      <c r="I24" s="308"/>
      <c r="J24" s="308"/>
      <c r="K24" s="308"/>
      <c r="L24" s="308"/>
      <c r="M24" s="308"/>
      <c r="N24" s="309">
        <f>SUM(F24:I24)</f>
        <v>0</v>
      </c>
      <c r="O24" s="309">
        <f>SUM(J24:M24)</f>
        <v>0</v>
      </c>
      <c r="P24" s="308"/>
      <c r="Q24" s="310"/>
      <c r="R24" s="345"/>
      <c r="S24" s="345"/>
      <c r="T24" s="345"/>
      <c r="U24" s="332"/>
      <c r="IT24" s="44"/>
      <c r="IU24" s="38"/>
      <c r="IV24" s="38"/>
      <c r="IW24" s="38"/>
      <c r="IX24" s="38"/>
    </row>
    <row r="25" spans="2:258" ht="20.100000000000001" customHeight="1" x14ac:dyDescent="0.2">
      <c r="B25" s="302">
        <v>15</v>
      </c>
      <c r="C25" s="316" t="s">
        <v>50</v>
      </c>
      <c r="D25" s="313" t="s">
        <v>136</v>
      </c>
      <c r="E25" s="346">
        <f>SUM(E23+E24)</f>
        <v>0</v>
      </c>
      <c r="F25" s="346">
        <f>SUM(F23+F24)</f>
        <v>0</v>
      </c>
      <c r="G25" s="346">
        <f t="shared" ref="G25:O25" si="7">SUM(G23+G24)</f>
        <v>0</v>
      </c>
      <c r="H25" s="346">
        <f t="shared" si="7"/>
        <v>0</v>
      </c>
      <c r="I25" s="346">
        <f t="shared" si="7"/>
        <v>0</v>
      </c>
      <c r="J25" s="346">
        <f t="shared" si="7"/>
        <v>0</v>
      </c>
      <c r="K25" s="346">
        <f t="shared" si="7"/>
        <v>0</v>
      </c>
      <c r="L25" s="346">
        <f t="shared" si="7"/>
        <v>0</v>
      </c>
      <c r="M25" s="346">
        <f t="shared" si="7"/>
        <v>0</v>
      </c>
      <c r="N25" s="346">
        <f t="shared" si="7"/>
        <v>0</v>
      </c>
      <c r="O25" s="346">
        <f t="shared" si="7"/>
        <v>0</v>
      </c>
      <c r="P25" s="346">
        <f>SUM(P23+P24)</f>
        <v>0</v>
      </c>
      <c r="Q25" s="346">
        <f t="shared" ref="Q25:T25" si="8">SUM(Q23+Q24)</f>
        <v>0</v>
      </c>
      <c r="R25" s="346">
        <f t="shared" si="8"/>
        <v>0</v>
      </c>
      <c r="S25" s="346">
        <f t="shared" si="8"/>
        <v>0</v>
      </c>
      <c r="T25" s="346">
        <f t="shared" si="8"/>
        <v>0</v>
      </c>
      <c r="U25" s="332"/>
      <c r="IT25" s="44"/>
      <c r="IU25" s="38"/>
      <c r="IV25" s="38"/>
      <c r="IW25" s="38"/>
      <c r="IX25" s="38"/>
    </row>
    <row r="26" spans="2:258" ht="20.100000000000001" customHeight="1" x14ac:dyDescent="0.2">
      <c r="B26" s="302">
        <v>16</v>
      </c>
      <c r="C26" s="316" t="s">
        <v>93</v>
      </c>
      <c r="D26" s="313" t="s">
        <v>136</v>
      </c>
      <c r="E26" s="346">
        <f t="shared" ref="E26:O26" si="9">SUM(E21-E25)</f>
        <v>0</v>
      </c>
      <c r="F26" s="346">
        <f t="shared" si="9"/>
        <v>0</v>
      </c>
      <c r="G26" s="346">
        <f t="shared" si="9"/>
        <v>0</v>
      </c>
      <c r="H26" s="346">
        <f t="shared" si="9"/>
        <v>0</v>
      </c>
      <c r="I26" s="346">
        <f t="shared" si="9"/>
        <v>0</v>
      </c>
      <c r="J26" s="346">
        <f t="shared" si="9"/>
        <v>0</v>
      </c>
      <c r="K26" s="346">
        <f t="shared" si="9"/>
        <v>0</v>
      </c>
      <c r="L26" s="346">
        <f t="shared" si="9"/>
        <v>0</v>
      </c>
      <c r="M26" s="346">
        <f t="shared" si="9"/>
        <v>0</v>
      </c>
      <c r="N26" s="346">
        <f t="shared" si="9"/>
        <v>0</v>
      </c>
      <c r="O26" s="346">
        <f t="shared" si="9"/>
        <v>0</v>
      </c>
      <c r="P26" s="346">
        <f>SUM(P21-P25)</f>
        <v>0</v>
      </c>
      <c r="Q26" s="346">
        <f t="shared" ref="Q26:T26" si="10">SUM(Q21-Q25)</f>
        <v>0</v>
      </c>
      <c r="R26" s="346">
        <f t="shared" si="10"/>
        <v>0</v>
      </c>
      <c r="S26" s="346">
        <f t="shared" si="10"/>
        <v>0</v>
      </c>
      <c r="T26" s="346">
        <f t="shared" si="10"/>
        <v>0</v>
      </c>
      <c r="U26" s="332"/>
      <c r="IT26" s="44"/>
      <c r="IU26" s="38"/>
      <c r="IV26" s="38"/>
      <c r="IW26" s="38"/>
      <c r="IX26" s="38"/>
    </row>
    <row r="27" spans="2:258" ht="20.100000000000001" customHeight="1" x14ac:dyDescent="0.2">
      <c r="B27" s="302">
        <v>17</v>
      </c>
      <c r="C27" s="316" t="s">
        <v>94</v>
      </c>
      <c r="D27" s="313" t="s">
        <v>136</v>
      </c>
      <c r="E27" s="309">
        <f>SUM(E19+E26)</f>
        <v>0</v>
      </c>
      <c r="F27" s="309">
        <f>SUM(F19+F26)</f>
        <v>0</v>
      </c>
      <c r="G27" s="309">
        <f t="shared" ref="G27:O27" si="11">SUM(G19+G26)</f>
        <v>0</v>
      </c>
      <c r="H27" s="309">
        <f t="shared" si="11"/>
        <v>0</v>
      </c>
      <c r="I27" s="309">
        <f t="shared" si="11"/>
        <v>0</v>
      </c>
      <c r="J27" s="309">
        <f t="shared" si="11"/>
        <v>0</v>
      </c>
      <c r="K27" s="309">
        <f t="shared" si="11"/>
        <v>0</v>
      </c>
      <c r="L27" s="309">
        <f t="shared" si="11"/>
        <v>0</v>
      </c>
      <c r="M27" s="309">
        <f t="shared" si="11"/>
        <v>0</v>
      </c>
      <c r="N27" s="309">
        <f t="shared" si="11"/>
        <v>0</v>
      </c>
      <c r="O27" s="309">
        <f t="shared" si="11"/>
        <v>0</v>
      </c>
      <c r="P27" s="309">
        <f>SUM(P19+P26)</f>
        <v>0</v>
      </c>
      <c r="Q27" s="309">
        <f t="shared" ref="Q27:T27" si="12">SUM(Q19+Q26)</f>
        <v>0</v>
      </c>
      <c r="R27" s="309">
        <f t="shared" si="12"/>
        <v>0</v>
      </c>
      <c r="S27" s="309">
        <f t="shared" si="12"/>
        <v>0</v>
      </c>
      <c r="T27" s="309">
        <f t="shared" si="12"/>
        <v>0</v>
      </c>
      <c r="U27" s="332"/>
      <c r="IT27" s="44"/>
      <c r="IU27" s="38"/>
      <c r="IV27" s="38"/>
      <c r="IW27" s="38"/>
      <c r="IX27" s="38"/>
    </row>
    <row r="28" spans="2:258" ht="20.100000000000001" customHeight="1" x14ac:dyDescent="0.2">
      <c r="B28" s="302">
        <v>18</v>
      </c>
      <c r="C28" s="311" t="s">
        <v>142</v>
      </c>
      <c r="D28" s="313" t="s">
        <v>136</v>
      </c>
      <c r="E28" s="336"/>
      <c r="F28" s="336"/>
      <c r="G28" s="336"/>
      <c r="H28" s="336"/>
      <c r="I28" s="336"/>
      <c r="J28" s="336"/>
      <c r="K28" s="336"/>
      <c r="L28" s="336"/>
      <c r="M28" s="336"/>
      <c r="N28" s="346">
        <f>SUM(F28:I28)</f>
        <v>0</v>
      </c>
      <c r="O28" s="346">
        <f>SUM(J28:M28)</f>
        <v>0</v>
      </c>
      <c r="P28" s="336"/>
      <c r="Q28" s="336"/>
      <c r="R28" s="336"/>
      <c r="S28" s="336"/>
      <c r="T28" s="336"/>
      <c r="U28" s="332"/>
      <c r="IT28" s="44"/>
      <c r="IU28" s="38"/>
      <c r="IV28" s="38"/>
      <c r="IW28" s="38"/>
      <c r="IX28" s="38"/>
    </row>
    <row r="29" spans="2:258" s="63" customFormat="1" ht="20.100000000000001" customHeight="1" thickBot="1" x14ac:dyDescent="0.3">
      <c r="B29" s="347">
        <v>19</v>
      </c>
      <c r="C29" s="348" t="s">
        <v>95</v>
      </c>
      <c r="D29" s="349" t="s">
        <v>136</v>
      </c>
      <c r="E29" s="350">
        <f t="shared" ref="E29:O29" si="13">SUM(E27-E28)</f>
        <v>0</v>
      </c>
      <c r="F29" s="350">
        <f t="shared" si="13"/>
        <v>0</v>
      </c>
      <c r="G29" s="350">
        <f>SUM(G27-G28)</f>
        <v>0</v>
      </c>
      <c r="H29" s="350">
        <f t="shared" si="13"/>
        <v>0</v>
      </c>
      <c r="I29" s="350">
        <f t="shared" si="13"/>
        <v>0</v>
      </c>
      <c r="J29" s="350">
        <f t="shared" si="13"/>
        <v>0</v>
      </c>
      <c r="K29" s="350">
        <f t="shared" si="13"/>
        <v>0</v>
      </c>
      <c r="L29" s="350">
        <f t="shared" si="13"/>
        <v>0</v>
      </c>
      <c r="M29" s="350">
        <f t="shared" si="13"/>
        <v>0</v>
      </c>
      <c r="N29" s="350">
        <f>SUM(N27-N28)</f>
        <v>0</v>
      </c>
      <c r="O29" s="350">
        <f t="shared" si="13"/>
        <v>0</v>
      </c>
      <c r="P29" s="350">
        <f>SUM(P27-P28)</f>
        <v>0</v>
      </c>
      <c r="Q29" s="350">
        <f t="shared" ref="Q29:T29" si="14">SUM(Q27-Q28)</f>
        <v>0</v>
      </c>
      <c r="R29" s="350">
        <f t="shared" si="14"/>
        <v>0</v>
      </c>
      <c r="S29" s="350">
        <f t="shared" si="14"/>
        <v>0</v>
      </c>
      <c r="T29" s="350">
        <f t="shared" si="14"/>
        <v>0</v>
      </c>
      <c r="U29" s="339"/>
      <c r="IT29" s="41"/>
      <c r="IU29" s="40"/>
      <c r="IV29" s="40"/>
      <c r="IW29" s="40"/>
      <c r="IX29" s="40"/>
    </row>
    <row r="30" spans="2:258" s="88" customFormat="1" ht="3" customHeight="1" x14ac:dyDescent="0.25">
      <c r="B30" s="85"/>
      <c r="C30" s="86"/>
      <c r="D30" s="85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IT30" s="39"/>
      <c r="IU30" s="40"/>
      <c r="IV30" s="40"/>
      <c r="IW30" s="40"/>
      <c r="IX30" s="40"/>
    </row>
    <row r="31" spans="2:258" s="42" customFormat="1" ht="15" hidden="1" customHeight="1" x14ac:dyDescent="0.2">
      <c r="IT31" s="37"/>
      <c r="IU31" s="38"/>
      <c r="IV31" s="38"/>
      <c r="IW31" s="38"/>
      <c r="IX31" s="38"/>
    </row>
    <row r="32" spans="2:258" ht="15" hidden="1" customHeight="1" x14ac:dyDescent="0.2">
      <c r="IT32" s="44"/>
      <c r="IU32" s="38"/>
      <c r="IV32" s="38"/>
      <c r="IW32" s="38"/>
      <c r="IX32" s="38"/>
    </row>
    <row r="33" spans="5:258" ht="15" hidden="1" customHeight="1" x14ac:dyDescent="0.2">
      <c r="IT33" s="44"/>
      <c r="IU33" s="38"/>
      <c r="IV33" s="38"/>
      <c r="IW33" s="38"/>
      <c r="IX33" s="38"/>
    </row>
    <row r="34" spans="5:258" ht="15" hidden="1" customHeight="1" x14ac:dyDescent="0.2">
      <c r="IT34" s="44"/>
      <c r="IU34" s="38"/>
      <c r="IV34" s="38"/>
      <c r="IW34" s="38"/>
      <c r="IX34" s="38"/>
    </row>
    <row r="35" spans="5:258" ht="15" hidden="1" customHeight="1" x14ac:dyDescent="0.2">
      <c r="IT35" s="44"/>
      <c r="IU35" s="38"/>
      <c r="IV35" s="38"/>
      <c r="IW35" s="38"/>
      <c r="IX35" s="38"/>
    </row>
    <row r="36" spans="5:258" ht="15" hidden="1" customHeight="1" x14ac:dyDescent="0.2">
      <c r="IT36" s="44"/>
      <c r="IU36" s="38"/>
      <c r="IV36" s="38"/>
      <c r="IW36" s="38"/>
      <c r="IX36" s="38"/>
    </row>
    <row r="37" spans="5:258" ht="15" hidden="1" customHeight="1" x14ac:dyDescent="0.2">
      <c r="IT37" s="44"/>
      <c r="IU37" s="38"/>
      <c r="IV37" s="38"/>
      <c r="IW37" s="38"/>
      <c r="IX37" s="38"/>
    </row>
    <row r="38" spans="5:258" ht="15" hidden="1" customHeight="1" x14ac:dyDescent="0.2">
      <c r="IT38" s="65"/>
      <c r="IU38" s="65"/>
      <c r="IV38" s="65"/>
      <c r="IW38" s="65"/>
      <c r="IX38" s="65"/>
    </row>
    <row r="39" spans="5:258" x14ac:dyDescent="0.2"/>
    <row r="40" spans="5:258" x14ac:dyDescent="0.2"/>
    <row r="41" spans="5:258" x14ac:dyDescent="0.2">
      <c r="E41" s="45">
        <f>IF('Prognoza veniturilor'!D48-'Prognoza cheltuielilor'!C20&gt;0,'Prognoza veniturilor'!D48-'Prognoza cheltuielilor'!C20,0)</f>
        <v>0</v>
      </c>
      <c r="F41" s="45">
        <f>IF('Prognoza veniturilor'!E48-'Prognoza cheltuielilor'!D20&gt;0,'Prognoza veniturilor'!E48-'Prognoza cheltuielilor'!D20,0)</f>
        <v>0</v>
      </c>
    </row>
    <row r="42" spans="5:258" x14ac:dyDescent="0.2">
      <c r="E42" s="43">
        <f>IF('Prognoza veniturilor'!D48-'Prognoza cheltuielilor'!C20&lt;0,-'Prognoza veniturilor'!D48+'Prognoza cheltuielilor'!C20,0)</f>
        <v>0</v>
      </c>
      <c r="F42" s="43">
        <f>IF('Prognoza veniturilor'!E48-'Prognoza cheltuielilor'!D20&lt;0,-'Prognoza veniturilor'!E48+'Prognoza cheltuielilor'!D20,0)</f>
        <v>0</v>
      </c>
    </row>
    <row r="43" spans="5:258" x14ac:dyDescent="0.2"/>
    <row r="44" spans="5:258" x14ac:dyDescent="0.2"/>
    <row r="45" spans="5:258" x14ac:dyDescent="0.2"/>
    <row r="46" spans="5:258" x14ac:dyDescent="0.2"/>
    <row r="47" spans="5:258" x14ac:dyDescent="0.2"/>
    <row r="48" spans="5:25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</sheetData>
  <customSheetViews>
    <customSheetView guid="{63BBC9A1-BC43-11D7-8BCA-000255C26D10}" scale="75" showPageBreaks="1" printArea="1" hiddenRows="1" showRuler="0" topLeftCell="A41">
      <selection activeCell="F72" sqref="F72"/>
      <rowBreaks count="2" manualBreakCount="2">
        <brk id="57" max="19" man="1"/>
        <brk id="75" max="19" man="1"/>
      </rowBreaks>
      <colBreaks count="1" manualBreakCount="1">
        <brk id="19" max="1048575" man="1"/>
      </colBreaks>
      <pageMargins left="0.19" right="0.5" top="0.23" bottom="0.13" header="0.24" footer="0.13"/>
      <printOptions horizontalCentered="1" verticalCentered="1"/>
      <pageSetup paperSize="9" scale="57" orientation="landscape" horizontalDpi="300" verticalDpi="300" r:id="rId1"/>
      <headerFooter alignWithMargins="0"/>
    </customSheetView>
    <customSheetView guid="{CFCAA516-04A4-438F-9C9F-E85EB651FC1F}" scale="75" hiddenRows="1" showRuler="0" topLeftCell="A21">
      <selection activeCell="C12" sqref="C12:C13"/>
      <rowBreaks count="2" manualBreakCount="2">
        <brk id="57" max="19" man="1"/>
        <brk id="75" max="19" man="1"/>
      </rowBreaks>
      <colBreaks count="1" manualBreakCount="1">
        <brk id="19" max="1048575" man="1"/>
      </colBreaks>
      <pageMargins left="0.19" right="0.5" top="0.23" bottom="0.13" header="0.24" footer="0.13"/>
      <printOptions horizontalCentered="1" verticalCentered="1"/>
      <pageSetup paperSize="9" scale="57" orientation="landscape" horizontalDpi="300" verticalDpi="300" r:id="rId2"/>
      <headerFooter alignWithMargins="0"/>
    </customSheetView>
  </customSheetViews>
  <mergeCells count="19">
    <mergeCell ref="B2:P2"/>
    <mergeCell ref="O5:O6"/>
    <mergeCell ref="E5:E6"/>
    <mergeCell ref="N5:N6"/>
    <mergeCell ref="Q1:R2"/>
    <mergeCell ref="B1:P1"/>
    <mergeCell ref="B3:R3"/>
    <mergeCell ref="P5:P6"/>
    <mergeCell ref="Q5:Q6"/>
    <mergeCell ref="B4:R4"/>
    <mergeCell ref="F5:I5"/>
    <mergeCell ref="J5:M5"/>
    <mergeCell ref="R5:R6"/>
    <mergeCell ref="T5:T6"/>
    <mergeCell ref="B7:T7"/>
    <mergeCell ref="B13:T13"/>
    <mergeCell ref="B20:T20"/>
    <mergeCell ref="B22:T22"/>
    <mergeCell ref="S5:S6"/>
  </mergeCells>
  <phoneticPr fontId="4" type="noConversion"/>
  <dataValidations count="1">
    <dataValidation errorStyle="information" allowBlank="1" showInputMessage="1" showErrorMessage="1" sqref="E23:T24 E14:T17 E21:T21 E8:T11 E27:T28"/>
  </dataValidations>
  <printOptions horizontalCentered="1" verticalCentered="1"/>
  <pageMargins left="0.19" right="0.5" top="0.23" bottom="2.37" header="0.24" footer="0.13"/>
  <pageSetup paperSize="9" scale="41" orientation="landscape" r:id="rId3"/>
  <headerFooter alignWithMargins="0">
    <oddFooter>&amp;L&amp;A&amp;C&amp;D&amp;R&amp;P/&amp;N</oddFooter>
  </headerFooter>
  <rowBreaks count="1" manualBreakCount="1">
    <brk id="29" max="19" man="1"/>
  </rowBreaks>
  <ignoredErrors>
    <ignoredError sqref="O28" unlockedFormula="1"/>
    <ignoredError sqref="N28" formulaRange="1" unlockedFormula="1"/>
  </ignoredError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56"/>
    <pageSetUpPr fitToPage="1"/>
  </sheetPr>
  <dimension ref="A1:AJ269"/>
  <sheetViews>
    <sheetView view="pageBreakPreview" zoomScaleNormal="90" zoomScaleSheetLayoutView="100" workbookViewId="0">
      <selection activeCell="E6" sqref="E6"/>
    </sheetView>
  </sheetViews>
  <sheetFormatPr defaultColWidth="9.140625" defaultRowHeight="12.75" x14ac:dyDescent="0.2"/>
  <cols>
    <col min="1" max="1" width="3.85546875" style="105" customWidth="1"/>
    <col min="2" max="2" width="4" style="107" bestFit="1" customWidth="1"/>
    <col min="3" max="3" width="52.42578125" style="107" customWidth="1"/>
    <col min="4" max="4" width="20.140625" style="107" customWidth="1"/>
    <col min="5" max="9" width="17.28515625" style="107" customWidth="1"/>
    <col min="10" max="10" width="18.7109375" style="106" customWidth="1"/>
    <col min="11" max="11" width="18.85546875" style="106" customWidth="1"/>
    <col min="12" max="36" width="9.140625" style="106"/>
    <col min="37" max="16384" width="9.140625" style="107"/>
  </cols>
  <sheetData>
    <row r="1" spans="1:36" s="101" customFormat="1" ht="15.75" customHeight="1" x14ac:dyDescent="0.2">
      <c r="A1" s="99"/>
      <c r="B1" s="543" t="s">
        <v>144</v>
      </c>
      <c r="C1" s="544"/>
      <c r="D1" s="544"/>
      <c r="E1" s="544"/>
      <c r="F1" s="544"/>
      <c r="G1" s="544"/>
      <c r="H1" s="472" t="s">
        <v>440</v>
      </c>
      <c r="I1" s="473"/>
      <c r="J1" s="473"/>
      <c r="K1" s="551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s="99" customFormat="1" ht="18" x14ac:dyDescent="0.2">
      <c r="A2" s="101"/>
      <c r="B2" s="545" t="s">
        <v>428</v>
      </c>
      <c r="C2" s="546"/>
      <c r="D2" s="546"/>
      <c r="E2" s="546"/>
      <c r="F2" s="546"/>
      <c r="G2" s="546"/>
      <c r="H2" s="472"/>
      <c r="I2" s="473"/>
      <c r="J2" s="473"/>
      <c r="K2" s="551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6" s="104" customFormat="1" ht="15.75" x14ac:dyDescent="0.2">
      <c r="A3" s="102"/>
      <c r="B3" s="552"/>
      <c r="C3" s="553"/>
      <c r="D3" s="553"/>
      <c r="E3" s="553"/>
      <c r="F3" s="553"/>
      <c r="G3" s="553"/>
      <c r="H3" s="553"/>
      <c r="I3" s="553"/>
      <c r="J3" s="553"/>
      <c r="K3" s="554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1:36" s="185" customFormat="1" ht="15" customHeight="1" x14ac:dyDescent="0.2">
      <c r="A4" s="184"/>
      <c r="B4" s="547" t="s">
        <v>180</v>
      </c>
      <c r="C4" s="548"/>
      <c r="D4" s="548"/>
      <c r="E4" s="548"/>
      <c r="F4" s="548"/>
      <c r="G4" s="548"/>
      <c r="H4" s="548"/>
      <c r="I4" s="549"/>
      <c r="J4" s="549"/>
      <c r="K4" s="55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</row>
    <row r="5" spans="1:36" s="106" customFormat="1" ht="45.75" customHeight="1" x14ac:dyDescent="0.2">
      <c r="A5" s="108"/>
      <c r="B5" s="298"/>
      <c r="C5" s="351"/>
      <c r="D5" s="303" t="s">
        <v>186</v>
      </c>
      <c r="E5" s="303" t="s">
        <v>401</v>
      </c>
      <c r="F5" s="303" t="s">
        <v>402</v>
      </c>
      <c r="G5" s="303" t="s">
        <v>403</v>
      </c>
      <c r="H5" s="352" t="s">
        <v>404</v>
      </c>
      <c r="I5" s="353" t="s">
        <v>405</v>
      </c>
      <c r="J5" s="353" t="s">
        <v>406</v>
      </c>
      <c r="K5" s="354" t="s">
        <v>407</v>
      </c>
    </row>
    <row r="6" spans="1:36" s="106" customFormat="1" x14ac:dyDescent="0.2">
      <c r="A6" s="108"/>
      <c r="B6" s="298">
        <v>1</v>
      </c>
      <c r="C6" s="355" t="s">
        <v>103</v>
      </c>
      <c r="D6" s="336"/>
      <c r="E6" s="336"/>
      <c r="F6" s="336"/>
      <c r="G6" s="336"/>
      <c r="H6" s="356"/>
      <c r="I6" s="357"/>
      <c r="J6" s="357"/>
      <c r="K6" s="358"/>
    </row>
    <row r="7" spans="1:36" s="106" customFormat="1" x14ac:dyDescent="0.2">
      <c r="A7" s="108"/>
      <c r="B7" s="298">
        <v>2</v>
      </c>
      <c r="C7" s="355" t="s">
        <v>104</v>
      </c>
      <c r="D7" s="336"/>
      <c r="E7" s="336"/>
      <c r="F7" s="336"/>
      <c r="G7" s="336"/>
      <c r="H7" s="356"/>
      <c r="I7" s="357"/>
      <c r="J7" s="357"/>
      <c r="K7" s="358"/>
    </row>
    <row r="8" spans="1:36" s="106" customFormat="1" ht="15.75" customHeight="1" x14ac:dyDescent="0.2">
      <c r="A8" s="108"/>
      <c r="B8" s="359" t="s">
        <v>115</v>
      </c>
      <c r="C8" s="351" t="s">
        <v>117</v>
      </c>
      <c r="D8" s="360">
        <f t="shared" ref="D8:H8" si="0">D6-D7</f>
        <v>0</v>
      </c>
      <c r="E8" s="360">
        <f>E6-E7</f>
        <v>0</v>
      </c>
      <c r="F8" s="360">
        <f t="shared" si="0"/>
        <v>0</v>
      </c>
      <c r="G8" s="360">
        <f t="shared" si="0"/>
        <v>0</v>
      </c>
      <c r="H8" s="361">
        <f t="shared" si="0"/>
        <v>0</v>
      </c>
      <c r="I8" s="362">
        <f>I6-I7</f>
        <v>0</v>
      </c>
      <c r="J8" s="362">
        <f>J6-J7</f>
        <v>0</v>
      </c>
      <c r="K8" s="363">
        <f>K6-K7</f>
        <v>0</v>
      </c>
    </row>
    <row r="9" spans="1:36" s="106" customFormat="1" x14ac:dyDescent="0.2">
      <c r="A9" s="108"/>
      <c r="B9" s="298">
        <v>3</v>
      </c>
      <c r="C9" s="355" t="s">
        <v>98</v>
      </c>
      <c r="D9" s="336"/>
      <c r="E9" s="336"/>
      <c r="F9" s="336"/>
      <c r="G9" s="336"/>
      <c r="H9" s="356"/>
      <c r="I9" s="357"/>
      <c r="J9" s="357"/>
      <c r="K9" s="358"/>
    </row>
    <row r="10" spans="1:36" s="106" customFormat="1" x14ac:dyDescent="0.2">
      <c r="A10" s="108"/>
      <c r="B10" s="298">
        <v>4</v>
      </c>
      <c r="C10" s="355" t="s">
        <v>105</v>
      </c>
      <c r="D10" s="336"/>
      <c r="E10" s="336"/>
      <c r="F10" s="336"/>
      <c r="G10" s="336"/>
      <c r="H10" s="356"/>
      <c r="I10" s="357"/>
      <c r="J10" s="357"/>
      <c r="K10" s="358"/>
    </row>
    <row r="11" spans="1:36" s="106" customFormat="1" x14ac:dyDescent="0.2">
      <c r="A11" s="108"/>
      <c r="B11" s="298">
        <v>5</v>
      </c>
      <c r="C11" s="355" t="s">
        <v>106</v>
      </c>
      <c r="D11" s="336"/>
      <c r="E11" s="336"/>
      <c r="F11" s="336"/>
      <c r="G11" s="336"/>
      <c r="H11" s="356"/>
      <c r="I11" s="357"/>
      <c r="J11" s="357"/>
      <c r="K11" s="358"/>
    </row>
    <row r="12" spans="1:36" s="106" customFormat="1" x14ac:dyDescent="0.2">
      <c r="A12" s="108"/>
      <c r="B12" s="359" t="s">
        <v>116</v>
      </c>
      <c r="C12" s="351" t="s">
        <v>118</v>
      </c>
      <c r="D12" s="360">
        <f t="shared" ref="D12:H12" si="1">D9+D10+D11</f>
        <v>0</v>
      </c>
      <c r="E12" s="360">
        <f t="shared" si="1"/>
        <v>0</v>
      </c>
      <c r="F12" s="360">
        <f t="shared" si="1"/>
        <v>0</v>
      </c>
      <c r="G12" s="360">
        <f t="shared" si="1"/>
        <v>0</v>
      </c>
      <c r="H12" s="361">
        <f t="shared" si="1"/>
        <v>0</v>
      </c>
      <c r="I12" s="362">
        <f>I9+I10+I11</f>
        <v>0</v>
      </c>
      <c r="J12" s="362">
        <f>J9+J10+J11</f>
        <v>0</v>
      </c>
      <c r="K12" s="363">
        <f t="shared" ref="K12" si="2">K9+K10+K11</f>
        <v>0</v>
      </c>
    </row>
    <row r="13" spans="1:36" s="106" customFormat="1" ht="12.75" customHeight="1" x14ac:dyDescent="0.2">
      <c r="A13" s="108"/>
      <c r="B13" s="359" t="s">
        <v>120</v>
      </c>
      <c r="C13" s="351" t="s">
        <v>394</v>
      </c>
      <c r="D13" s="364"/>
      <c r="E13" s="364"/>
      <c r="F13" s="364"/>
      <c r="G13" s="364"/>
      <c r="H13" s="365"/>
      <c r="I13" s="366"/>
      <c r="J13" s="366"/>
      <c r="K13" s="367"/>
    </row>
    <row r="14" spans="1:36" s="183" customFormat="1" ht="15" x14ac:dyDescent="0.2">
      <c r="A14" s="181"/>
      <c r="B14" s="368"/>
      <c r="C14" s="369" t="s">
        <v>119</v>
      </c>
      <c r="D14" s="314">
        <f>D8+D12+D13</f>
        <v>0</v>
      </c>
      <c r="E14" s="314">
        <f>E8+E12+E13</f>
        <v>0</v>
      </c>
      <c r="F14" s="314">
        <f t="shared" ref="F14:J14" si="3">F8+F12+F13</f>
        <v>0</v>
      </c>
      <c r="G14" s="314">
        <f t="shared" si="3"/>
        <v>0</v>
      </c>
      <c r="H14" s="314">
        <f t="shared" si="3"/>
        <v>0</v>
      </c>
      <c r="I14" s="314">
        <f t="shared" si="3"/>
        <v>0</v>
      </c>
      <c r="J14" s="314">
        <f t="shared" si="3"/>
        <v>0</v>
      </c>
      <c r="K14" s="314">
        <f>K8+K12+K13</f>
        <v>0</v>
      </c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</row>
    <row r="15" spans="1:36" s="111" customFormat="1" x14ac:dyDescent="0.2">
      <c r="A15" s="112"/>
      <c r="B15" s="359" t="s">
        <v>121</v>
      </c>
      <c r="C15" s="316" t="s">
        <v>107</v>
      </c>
      <c r="D15" s="360">
        <f t="shared" ref="D15:H15" si="4">SUM(D16:D18)</f>
        <v>0</v>
      </c>
      <c r="E15" s="360">
        <f t="shared" si="4"/>
        <v>0</v>
      </c>
      <c r="F15" s="360">
        <f t="shared" si="4"/>
        <v>0</v>
      </c>
      <c r="G15" s="360">
        <f t="shared" si="4"/>
        <v>0</v>
      </c>
      <c r="H15" s="361">
        <f t="shared" si="4"/>
        <v>0</v>
      </c>
      <c r="I15" s="362">
        <f t="shared" ref="I15" si="5">SUM(I16:I18)</f>
        <v>0</v>
      </c>
      <c r="J15" s="362">
        <f>SUM(J16:J18)</f>
        <v>0</v>
      </c>
      <c r="K15" s="363">
        <f>SUM(K16:K18)</f>
        <v>0</v>
      </c>
    </row>
    <row r="16" spans="1:36" s="106" customFormat="1" x14ac:dyDescent="0.2">
      <c r="A16" s="108"/>
      <c r="B16" s="298">
        <v>6</v>
      </c>
      <c r="C16" s="355" t="s">
        <v>108</v>
      </c>
      <c r="D16" s="336"/>
      <c r="E16" s="336"/>
      <c r="F16" s="336"/>
      <c r="G16" s="336"/>
      <c r="H16" s="356"/>
      <c r="I16" s="357"/>
      <c r="J16" s="357"/>
      <c r="K16" s="358"/>
    </row>
    <row r="17" spans="1:36" s="106" customFormat="1" x14ac:dyDescent="0.2">
      <c r="A17" s="108"/>
      <c r="B17" s="298">
        <v>7</v>
      </c>
      <c r="C17" s="355" t="s">
        <v>109</v>
      </c>
      <c r="D17" s="336"/>
      <c r="E17" s="336"/>
      <c r="F17" s="336"/>
      <c r="G17" s="336"/>
      <c r="H17" s="356"/>
      <c r="I17" s="357"/>
      <c r="J17" s="357"/>
      <c r="K17" s="358"/>
    </row>
    <row r="18" spans="1:36" s="106" customFormat="1" x14ac:dyDescent="0.2">
      <c r="A18" s="108"/>
      <c r="B18" s="298">
        <v>8</v>
      </c>
      <c r="C18" s="355" t="s">
        <v>110</v>
      </c>
      <c r="D18" s="336"/>
      <c r="E18" s="336"/>
      <c r="F18" s="336"/>
      <c r="G18" s="336"/>
      <c r="H18" s="356"/>
      <c r="I18" s="357"/>
      <c r="J18" s="357"/>
      <c r="K18" s="358"/>
    </row>
    <row r="19" spans="1:36" s="111" customFormat="1" x14ac:dyDescent="0.2">
      <c r="A19" s="112"/>
      <c r="B19" s="359" t="s">
        <v>122</v>
      </c>
      <c r="C19" s="316" t="s">
        <v>111</v>
      </c>
      <c r="D19" s="360">
        <f t="shared" ref="D19:H19" si="6">SUM(D20:D22)</f>
        <v>0</v>
      </c>
      <c r="E19" s="360">
        <f t="shared" si="6"/>
        <v>0</v>
      </c>
      <c r="F19" s="360">
        <f t="shared" si="6"/>
        <v>0</v>
      </c>
      <c r="G19" s="360">
        <f t="shared" si="6"/>
        <v>0</v>
      </c>
      <c r="H19" s="361">
        <f t="shared" si="6"/>
        <v>0</v>
      </c>
      <c r="I19" s="362">
        <f t="shared" ref="I19" si="7">SUM(I20:I22)</f>
        <v>0</v>
      </c>
      <c r="J19" s="362">
        <f>SUM(J20:J22)</f>
        <v>0</v>
      </c>
      <c r="K19" s="363">
        <f>SUM(K20:K22)</f>
        <v>0</v>
      </c>
    </row>
    <row r="20" spans="1:36" s="106" customFormat="1" x14ac:dyDescent="0.2">
      <c r="A20" s="108"/>
      <c r="B20" s="298">
        <v>9</v>
      </c>
      <c r="C20" s="355" t="s">
        <v>108</v>
      </c>
      <c r="D20" s="336"/>
      <c r="E20" s="336"/>
      <c r="F20" s="336"/>
      <c r="G20" s="336"/>
      <c r="H20" s="356"/>
      <c r="I20" s="357"/>
      <c r="J20" s="357"/>
      <c r="K20" s="358"/>
    </row>
    <row r="21" spans="1:36" s="106" customFormat="1" x14ac:dyDescent="0.2">
      <c r="A21" s="108"/>
      <c r="B21" s="298">
        <v>10</v>
      </c>
      <c r="C21" s="355" t="s">
        <v>109</v>
      </c>
      <c r="D21" s="336"/>
      <c r="E21" s="336"/>
      <c r="F21" s="336"/>
      <c r="G21" s="336"/>
      <c r="H21" s="356"/>
      <c r="I21" s="357"/>
      <c r="J21" s="357"/>
      <c r="K21" s="358"/>
    </row>
    <row r="22" spans="1:36" s="106" customFormat="1" x14ac:dyDescent="0.2">
      <c r="A22" s="108"/>
      <c r="B22" s="298">
        <v>11</v>
      </c>
      <c r="C22" s="355" t="s">
        <v>110</v>
      </c>
      <c r="D22" s="336"/>
      <c r="E22" s="336"/>
      <c r="F22" s="336"/>
      <c r="G22" s="336"/>
      <c r="H22" s="356"/>
      <c r="I22" s="357"/>
      <c r="J22" s="357"/>
      <c r="K22" s="358"/>
    </row>
    <row r="23" spans="1:36" s="106" customFormat="1" x14ac:dyDescent="0.2">
      <c r="A23" s="108"/>
      <c r="B23" s="359" t="s">
        <v>123</v>
      </c>
      <c r="C23" s="351" t="s">
        <v>397</v>
      </c>
      <c r="D23" s="336"/>
      <c r="E23" s="336"/>
      <c r="F23" s="336"/>
      <c r="G23" s="336"/>
      <c r="H23" s="356"/>
      <c r="I23" s="357"/>
      <c r="J23" s="357"/>
      <c r="K23" s="358"/>
    </row>
    <row r="24" spans="1:36" s="111" customFormat="1" ht="15.75" customHeight="1" x14ac:dyDescent="0.2">
      <c r="A24" s="112"/>
      <c r="B24" s="359" t="s">
        <v>395</v>
      </c>
      <c r="C24" s="351" t="s">
        <v>398</v>
      </c>
      <c r="D24" s="370"/>
      <c r="E24" s="370"/>
      <c r="F24" s="370"/>
      <c r="G24" s="370"/>
      <c r="H24" s="371"/>
      <c r="I24" s="372"/>
      <c r="J24" s="372"/>
      <c r="K24" s="373"/>
    </row>
    <row r="25" spans="1:36" s="106" customFormat="1" x14ac:dyDescent="0.2">
      <c r="A25" s="108"/>
      <c r="B25" s="298">
        <v>12</v>
      </c>
      <c r="C25" s="355" t="s">
        <v>99</v>
      </c>
      <c r="D25" s="336"/>
      <c r="E25" s="336"/>
      <c r="F25" s="336"/>
      <c r="G25" s="336"/>
      <c r="H25" s="356"/>
      <c r="I25" s="357"/>
      <c r="J25" s="357"/>
      <c r="K25" s="358"/>
    </row>
    <row r="26" spans="1:36" s="106" customFormat="1" x14ac:dyDescent="0.2">
      <c r="A26" s="108"/>
      <c r="B26" s="298">
        <v>13</v>
      </c>
      <c r="C26" s="355" t="s">
        <v>112</v>
      </c>
      <c r="D26" s="336"/>
      <c r="E26" s="336"/>
      <c r="F26" s="336"/>
      <c r="G26" s="336"/>
      <c r="H26" s="356"/>
      <c r="I26" s="357"/>
      <c r="J26" s="357"/>
      <c r="K26" s="358"/>
    </row>
    <row r="27" spans="1:36" s="106" customFormat="1" x14ac:dyDescent="0.2">
      <c r="A27" s="108"/>
      <c r="B27" s="298">
        <v>14</v>
      </c>
      <c r="C27" s="355" t="s">
        <v>113</v>
      </c>
      <c r="D27" s="336"/>
      <c r="E27" s="336"/>
      <c r="F27" s="336"/>
      <c r="G27" s="336"/>
      <c r="H27" s="356"/>
      <c r="I27" s="357"/>
      <c r="J27" s="357"/>
      <c r="K27" s="358"/>
    </row>
    <row r="28" spans="1:36" s="106" customFormat="1" x14ac:dyDescent="0.2">
      <c r="A28" s="108"/>
      <c r="B28" s="298">
        <v>15</v>
      </c>
      <c r="C28" s="355" t="s">
        <v>114</v>
      </c>
      <c r="D28" s="336"/>
      <c r="E28" s="336"/>
      <c r="F28" s="336"/>
      <c r="G28" s="336"/>
      <c r="H28" s="356"/>
      <c r="I28" s="357"/>
      <c r="J28" s="357"/>
      <c r="K28" s="358"/>
    </row>
    <row r="29" spans="1:36" s="106" customFormat="1" x14ac:dyDescent="0.2">
      <c r="A29" s="108"/>
      <c r="B29" s="298">
        <v>16</v>
      </c>
      <c r="C29" s="355" t="s">
        <v>100</v>
      </c>
      <c r="D29" s="336"/>
      <c r="E29" s="336"/>
      <c r="F29" s="336"/>
      <c r="G29" s="336"/>
      <c r="H29" s="356"/>
      <c r="I29" s="357"/>
      <c r="J29" s="357"/>
      <c r="K29" s="358"/>
    </row>
    <row r="30" spans="1:36" s="106" customFormat="1" x14ac:dyDescent="0.2">
      <c r="A30" s="108"/>
      <c r="B30" s="359" t="s">
        <v>396</v>
      </c>
      <c r="C30" s="351" t="s">
        <v>101</v>
      </c>
      <c r="D30" s="360">
        <f>D25+D26+D29</f>
        <v>0</v>
      </c>
      <c r="E30" s="360">
        <f t="shared" ref="E30:H30" si="8">E25+E26+E29</f>
        <v>0</v>
      </c>
      <c r="F30" s="360">
        <f t="shared" si="8"/>
        <v>0</v>
      </c>
      <c r="G30" s="360">
        <f t="shared" si="8"/>
        <v>0</v>
      </c>
      <c r="H30" s="361">
        <f t="shared" si="8"/>
        <v>0</v>
      </c>
      <c r="I30" s="362">
        <f t="shared" ref="I30:K30" si="9">I25+I26+I29</f>
        <v>0</v>
      </c>
      <c r="J30" s="362">
        <f t="shared" si="9"/>
        <v>0</v>
      </c>
      <c r="K30" s="363">
        <f t="shared" si="9"/>
        <v>0</v>
      </c>
    </row>
    <row r="31" spans="1:36" s="187" customFormat="1" ht="15" thickBot="1" x14ac:dyDescent="0.25">
      <c r="A31" s="186"/>
      <c r="B31" s="374"/>
      <c r="C31" s="375" t="s">
        <v>102</v>
      </c>
      <c r="D31" s="318">
        <f>D15+D19+D23+D24+D30</f>
        <v>0</v>
      </c>
      <c r="E31" s="318">
        <f t="shared" ref="E31:J31" si="10">E15+E19+E23+E24+E30</f>
        <v>0</v>
      </c>
      <c r="F31" s="318">
        <f t="shared" si="10"/>
        <v>0</v>
      </c>
      <c r="G31" s="318">
        <f t="shared" si="10"/>
        <v>0</v>
      </c>
      <c r="H31" s="318">
        <f t="shared" si="10"/>
        <v>0</v>
      </c>
      <c r="I31" s="318">
        <f t="shared" si="10"/>
        <v>0</v>
      </c>
      <c r="J31" s="318">
        <f t="shared" si="10"/>
        <v>0</v>
      </c>
      <c r="K31" s="318">
        <f>K15+K19+K23+K24+K30</f>
        <v>0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</row>
    <row r="32" spans="1:36" s="106" customFormat="1" x14ac:dyDescent="0.2">
      <c r="A32" s="115"/>
      <c r="B32" s="116"/>
      <c r="C32" s="116"/>
      <c r="D32" s="116"/>
      <c r="E32" s="116"/>
      <c r="F32" s="116"/>
      <c r="G32" s="116"/>
      <c r="H32" s="116"/>
      <c r="I32" s="116"/>
      <c r="J32" s="116"/>
    </row>
    <row r="33" spans="1:11" s="106" customFormat="1" x14ac:dyDescent="0.2">
      <c r="A33" s="108"/>
      <c r="C33" s="106" t="s">
        <v>124</v>
      </c>
      <c r="D33" s="215">
        <f t="shared" ref="D33:H33" si="11">D14-D31</f>
        <v>0</v>
      </c>
      <c r="E33" s="117">
        <f t="shared" si="11"/>
        <v>0</v>
      </c>
      <c r="F33" s="117">
        <f t="shared" si="11"/>
        <v>0</v>
      </c>
      <c r="G33" s="117">
        <f t="shared" si="11"/>
        <v>0</v>
      </c>
      <c r="H33" s="117">
        <f t="shared" si="11"/>
        <v>0</v>
      </c>
      <c r="I33" s="117">
        <f t="shared" ref="I33:K33" si="12">I14-I31</f>
        <v>0</v>
      </c>
      <c r="J33" s="117">
        <f t="shared" si="12"/>
        <v>0</v>
      </c>
      <c r="K33" s="117">
        <f t="shared" si="12"/>
        <v>0</v>
      </c>
    </row>
    <row r="34" spans="1:11" s="106" customFormat="1" x14ac:dyDescent="0.2">
      <c r="A34" s="108"/>
    </row>
    <row r="35" spans="1:11" s="106" customFormat="1" x14ac:dyDescent="0.2">
      <c r="A35" s="108"/>
    </row>
    <row r="36" spans="1:11" s="106" customFormat="1" x14ac:dyDescent="0.2">
      <c r="A36" s="108"/>
    </row>
    <row r="37" spans="1:11" s="106" customFormat="1" x14ac:dyDescent="0.2">
      <c r="A37" s="108"/>
    </row>
    <row r="38" spans="1:11" s="106" customFormat="1" x14ac:dyDescent="0.2">
      <c r="A38" s="108"/>
    </row>
    <row r="39" spans="1:11" s="106" customFormat="1" x14ac:dyDescent="0.2">
      <c r="A39" s="108"/>
    </row>
    <row r="40" spans="1:11" s="106" customFormat="1" x14ac:dyDescent="0.2">
      <c r="A40" s="108"/>
    </row>
    <row r="41" spans="1:11" s="106" customFormat="1" x14ac:dyDescent="0.2">
      <c r="A41" s="108"/>
    </row>
    <row r="42" spans="1:11" s="106" customFormat="1" x14ac:dyDescent="0.2">
      <c r="A42" s="108"/>
    </row>
    <row r="43" spans="1:11" s="106" customFormat="1" x14ac:dyDescent="0.2">
      <c r="A43" s="108"/>
    </row>
    <row r="44" spans="1:11" s="106" customFormat="1" x14ac:dyDescent="0.2">
      <c r="A44" s="108"/>
    </row>
    <row r="45" spans="1:11" s="106" customFormat="1" x14ac:dyDescent="0.2">
      <c r="A45" s="108"/>
    </row>
    <row r="46" spans="1:11" s="106" customFormat="1" x14ac:dyDescent="0.2">
      <c r="A46" s="108"/>
    </row>
    <row r="47" spans="1:11" s="106" customFormat="1" x14ac:dyDescent="0.2">
      <c r="A47" s="108"/>
    </row>
    <row r="48" spans="1:11" s="106" customFormat="1" x14ac:dyDescent="0.2">
      <c r="A48" s="108"/>
    </row>
    <row r="49" spans="1:1" s="106" customFormat="1" x14ac:dyDescent="0.2">
      <c r="A49" s="108"/>
    </row>
    <row r="50" spans="1:1" s="106" customFormat="1" x14ac:dyDescent="0.2">
      <c r="A50" s="108"/>
    </row>
    <row r="51" spans="1:1" s="106" customFormat="1" x14ac:dyDescent="0.2">
      <c r="A51" s="108"/>
    </row>
    <row r="52" spans="1:1" s="106" customFormat="1" x14ac:dyDescent="0.2">
      <c r="A52" s="108"/>
    </row>
    <row r="53" spans="1:1" s="106" customFormat="1" x14ac:dyDescent="0.2">
      <c r="A53" s="108"/>
    </row>
    <row r="54" spans="1:1" s="106" customFormat="1" x14ac:dyDescent="0.2">
      <c r="A54" s="108"/>
    </row>
    <row r="55" spans="1:1" s="106" customFormat="1" x14ac:dyDescent="0.2">
      <c r="A55" s="108"/>
    </row>
    <row r="56" spans="1:1" s="106" customFormat="1" x14ac:dyDescent="0.2">
      <c r="A56" s="108"/>
    </row>
    <row r="57" spans="1:1" s="106" customFormat="1" x14ac:dyDescent="0.2">
      <c r="A57" s="108"/>
    </row>
    <row r="58" spans="1:1" s="106" customFormat="1" x14ac:dyDescent="0.2">
      <c r="A58" s="108"/>
    </row>
    <row r="59" spans="1:1" s="106" customFormat="1" x14ac:dyDescent="0.2">
      <c r="A59" s="108"/>
    </row>
    <row r="60" spans="1:1" s="106" customFormat="1" x14ac:dyDescent="0.2">
      <c r="A60" s="108"/>
    </row>
    <row r="61" spans="1:1" s="106" customFormat="1" x14ac:dyDescent="0.2">
      <c r="A61" s="108"/>
    </row>
    <row r="62" spans="1:1" s="106" customFormat="1" x14ac:dyDescent="0.2">
      <c r="A62" s="108"/>
    </row>
    <row r="63" spans="1:1" s="106" customFormat="1" x14ac:dyDescent="0.2">
      <c r="A63" s="108"/>
    </row>
    <row r="64" spans="1:1" s="106" customFormat="1" x14ac:dyDescent="0.2">
      <c r="A64" s="108"/>
    </row>
    <row r="65" spans="1:1" s="106" customFormat="1" x14ac:dyDescent="0.2">
      <c r="A65" s="108"/>
    </row>
    <row r="66" spans="1:1" s="106" customFormat="1" x14ac:dyDescent="0.2">
      <c r="A66" s="108"/>
    </row>
    <row r="67" spans="1:1" s="106" customFormat="1" x14ac:dyDescent="0.2">
      <c r="A67" s="108"/>
    </row>
    <row r="68" spans="1:1" s="106" customFormat="1" x14ac:dyDescent="0.2">
      <c r="A68" s="108"/>
    </row>
    <row r="69" spans="1:1" s="106" customFormat="1" x14ac:dyDescent="0.2">
      <c r="A69" s="108"/>
    </row>
    <row r="70" spans="1:1" s="106" customFormat="1" x14ac:dyDescent="0.2">
      <c r="A70" s="108"/>
    </row>
    <row r="71" spans="1:1" s="106" customFormat="1" x14ac:dyDescent="0.2">
      <c r="A71" s="108"/>
    </row>
    <row r="72" spans="1:1" s="106" customFormat="1" x14ac:dyDescent="0.2">
      <c r="A72" s="108"/>
    </row>
    <row r="73" spans="1:1" s="106" customFormat="1" x14ac:dyDescent="0.2">
      <c r="A73" s="108"/>
    </row>
    <row r="74" spans="1:1" s="106" customFormat="1" x14ac:dyDescent="0.2">
      <c r="A74" s="108"/>
    </row>
    <row r="75" spans="1:1" s="106" customFormat="1" x14ac:dyDescent="0.2">
      <c r="A75" s="108"/>
    </row>
    <row r="76" spans="1:1" s="106" customFormat="1" x14ac:dyDescent="0.2">
      <c r="A76" s="108"/>
    </row>
    <row r="77" spans="1:1" s="106" customFormat="1" x14ac:dyDescent="0.2">
      <c r="A77" s="108"/>
    </row>
    <row r="78" spans="1:1" s="106" customFormat="1" x14ac:dyDescent="0.2">
      <c r="A78" s="108"/>
    </row>
    <row r="79" spans="1:1" s="106" customFormat="1" x14ac:dyDescent="0.2">
      <c r="A79" s="108"/>
    </row>
    <row r="80" spans="1:1" s="106" customFormat="1" x14ac:dyDescent="0.2">
      <c r="A80" s="108"/>
    </row>
    <row r="81" spans="1:1" s="106" customFormat="1" x14ac:dyDescent="0.2">
      <c r="A81" s="108"/>
    </row>
    <row r="82" spans="1:1" s="106" customFormat="1" x14ac:dyDescent="0.2">
      <c r="A82" s="108"/>
    </row>
    <row r="83" spans="1:1" s="106" customFormat="1" x14ac:dyDescent="0.2">
      <c r="A83" s="108"/>
    </row>
    <row r="84" spans="1:1" s="106" customFormat="1" x14ac:dyDescent="0.2">
      <c r="A84" s="108"/>
    </row>
    <row r="85" spans="1:1" s="106" customFormat="1" x14ac:dyDescent="0.2">
      <c r="A85" s="108"/>
    </row>
    <row r="86" spans="1:1" s="106" customFormat="1" x14ac:dyDescent="0.2">
      <c r="A86" s="108"/>
    </row>
    <row r="87" spans="1:1" s="106" customFormat="1" x14ac:dyDescent="0.2">
      <c r="A87" s="108"/>
    </row>
    <row r="88" spans="1:1" s="106" customFormat="1" x14ac:dyDescent="0.2">
      <c r="A88" s="108"/>
    </row>
    <row r="89" spans="1:1" s="106" customFormat="1" x14ac:dyDescent="0.2">
      <c r="A89" s="108"/>
    </row>
    <row r="90" spans="1:1" s="106" customFormat="1" x14ac:dyDescent="0.2">
      <c r="A90" s="108"/>
    </row>
    <row r="91" spans="1:1" s="106" customFormat="1" x14ac:dyDescent="0.2">
      <c r="A91" s="108"/>
    </row>
    <row r="92" spans="1:1" s="106" customFormat="1" x14ac:dyDescent="0.2">
      <c r="A92" s="108"/>
    </row>
    <row r="93" spans="1:1" s="106" customFormat="1" x14ac:dyDescent="0.2">
      <c r="A93" s="108"/>
    </row>
    <row r="94" spans="1:1" s="106" customFormat="1" x14ac:dyDescent="0.2">
      <c r="A94" s="108"/>
    </row>
    <row r="95" spans="1:1" s="106" customFormat="1" x14ac:dyDescent="0.2">
      <c r="A95" s="108"/>
    </row>
    <row r="96" spans="1:1" s="106" customFormat="1" x14ac:dyDescent="0.2">
      <c r="A96" s="108"/>
    </row>
    <row r="97" spans="1:1" s="106" customFormat="1" x14ac:dyDescent="0.2">
      <c r="A97" s="108"/>
    </row>
    <row r="98" spans="1:1" s="106" customFormat="1" x14ac:dyDescent="0.2">
      <c r="A98" s="108"/>
    </row>
    <row r="99" spans="1:1" s="106" customFormat="1" x14ac:dyDescent="0.2">
      <c r="A99" s="108"/>
    </row>
    <row r="100" spans="1:1" s="106" customFormat="1" x14ac:dyDescent="0.2">
      <c r="A100" s="108"/>
    </row>
    <row r="101" spans="1:1" s="106" customFormat="1" x14ac:dyDescent="0.2">
      <c r="A101" s="108"/>
    </row>
    <row r="102" spans="1:1" s="106" customFormat="1" x14ac:dyDescent="0.2">
      <c r="A102" s="108"/>
    </row>
    <row r="103" spans="1:1" s="106" customFormat="1" x14ac:dyDescent="0.2">
      <c r="A103" s="108"/>
    </row>
    <row r="104" spans="1:1" s="106" customFormat="1" x14ac:dyDescent="0.2">
      <c r="A104" s="108"/>
    </row>
    <row r="105" spans="1:1" s="106" customFormat="1" x14ac:dyDescent="0.2">
      <c r="A105" s="108"/>
    </row>
    <row r="106" spans="1:1" s="106" customFormat="1" x14ac:dyDescent="0.2">
      <c r="A106" s="108"/>
    </row>
    <row r="107" spans="1:1" s="106" customFormat="1" x14ac:dyDescent="0.2">
      <c r="A107" s="108"/>
    </row>
    <row r="108" spans="1:1" s="106" customFormat="1" x14ac:dyDescent="0.2">
      <c r="A108" s="108"/>
    </row>
    <row r="109" spans="1:1" s="106" customFormat="1" x14ac:dyDescent="0.2">
      <c r="A109" s="108"/>
    </row>
    <row r="110" spans="1:1" s="106" customFormat="1" x14ac:dyDescent="0.2">
      <c r="A110" s="108"/>
    </row>
    <row r="111" spans="1:1" s="106" customFormat="1" x14ac:dyDescent="0.2">
      <c r="A111" s="108"/>
    </row>
    <row r="112" spans="1:1" s="106" customFormat="1" x14ac:dyDescent="0.2">
      <c r="A112" s="108"/>
    </row>
    <row r="113" spans="1:1" s="106" customFormat="1" x14ac:dyDescent="0.2">
      <c r="A113" s="108"/>
    </row>
    <row r="114" spans="1:1" s="106" customFormat="1" x14ac:dyDescent="0.2">
      <c r="A114" s="108"/>
    </row>
    <row r="115" spans="1:1" s="106" customFormat="1" x14ac:dyDescent="0.2">
      <c r="A115" s="108"/>
    </row>
    <row r="116" spans="1:1" s="106" customFormat="1" x14ac:dyDescent="0.2">
      <c r="A116" s="108"/>
    </row>
    <row r="117" spans="1:1" s="106" customFormat="1" x14ac:dyDescent="0.2">
      <c r="A117" s="108"/>
    </row>
    <row r="118" spans="1:1" s="106" customFormat="1" x14ac:dyDescent="0.2">
      <c r="A118" s="108"/>
    </row>
    <row r="119" spans="1:1" s="106" customFormat="1" x14ac:dyDescent="0.2">
      <c r="A119" s="108"/>
    </row>
    <row r="120" spans="1:1" s="106" customFormat="1" x14ac:dyDescent="0.2">
      <c r="A120" s="108"/>
    </row>
    <row r="121" spans="1:1" s="106" customFormat="1" x14ac:dyDescent="0.2">
      <c r="A121" s="108"/>
    </row>
    <row r="122" spans="1:1" s="106" customFormat="1" x14ac:dyDescent="0.2">
      <c r="A122" s="108"/>
    </row>
    <row r="123" spans="1:1" s="106" customFormat="1" x14ac:dyDescent="0.2">
      <c r="A123" s="108"/>
    </row>
    <row r="124" spans="1:1" s="106" customFormat="1" x14ac:dyDescent="0.2">
      <c r="A124" s="108"/>
    </row>
    <row r="125" spans="1:1" s="106" customFormat="1" x14ac:dyDescent="0.2">
      <c r="A125" s="108"/>
    </row>
    <row r="126" spans="1:1" s="106" customFormat="1" x14ac:dyDescent="0.2">
      <c r="A126" s="108"/>
    </row>
    <row r="127" spans="1:1" s="106" customFormat="1" x14ac:dyDescent="0.2">
      <c r="A127" s="108"/>
    </row>
    <row r="128" spans="1:1" s="106" customFormat="1" x14ac:dyDescent="0.2">
      <c r="A128" s="108"/>
    </row>
    <row r="129" spans="1:1" s="106" customFormat="1" x14ac:dyDescent="0.2">
      <c r="A129" s="108"/>
    </row>
    <row r="130" spans="1:1" s="106" customFormat="1" x14ac:dyDescent="0.2">
      <c r="A130" s="108"/>
    </row>
    <row r="131" spans="1:1" s="106" customFormat="1" x14ac:dyDescent="0.2">
      <c r="A131" s="108"/>
    </row>
    <row r="132" spans="1:1" s="106" customFormat="1" x14ac:dyDescent="0.2">
      <c r="A132" s="108"/>
    </row>
    <row r="133" spans="1:1" s="106" customFormat="1" x14ac:dyDescent="0.2">
      <c r="A133" s="108"/>
    </row>
    <row r="134" spans="1:1" s="106" customFormat="1" x14ac:dyDescent="0.2">
      <c r="A134" s="108"/>
    </row>
    <row r="135" spans="1:1" s="106" customFormat="1" x14ac:dyDescent="0.2">
      <c r="A135" s="108"/>
    </row>
    <row r="136" spans="1:1" s="106" customFormat="1" x14ac:dyDescent="0.2">
      <c r="A136" s="108"/>
    </row>
    <row r="137" spans="1:1" s="106" customFormat="1" x14ac:dyDescent="0.2">
      <c r="A137" s="108"/>
    </row>
    <row r="138" spans="1:1" s="106" customFormat="1" x14ac:dyDescent="0.2">
      <c r="A138" s="108"/>
    </row>
    <row r="139" spans="1:1" s="106" customFormat="1" x14ac:dyDescent="0.2">
      <c r="A139" s="108"/>
    </row>
    <row r="140" spans="1:1" s="106" customFormat="1" x14ac:dyDescent="0.2">
      <c r="A140" s="108"/>
    </row>
    <row r="141" spans="1:1" s="106" customFormat="1" x14ac:dyDescent="0.2">
      <c r="A141" s="108"/>
    </row>
    <row r="142" spans="1:1" s="106" customFormat="1" x14ac:dyDescent="0.2">
      <c r="A142" s="108"/>
    </row>
    <row r="143" spans="1:1" s="106" customFormat="1" x14ac:dyDescent="0.2">
      <c r="A143" s="108"/>
    </row>
    <row r="144" spans="1:1" s="106" customFormat="1" x14ac:dyDescent="0.2">
      <c r="A144" s="108"/>
    </row>
    <row r="145" spans="1:1" s="106" customFormat="1" x14ac:dyDescent="0.2">
      <c r="A145" s="108"/>
    </row>
    <row r="146" spans="1:1" s="106" customFormat="1" x14ac:dyDescent="0.2">
      <c r="A146" s="108"/>
    </row>
    <row r="147" spans="1:1" s="106" customFormat="1" x14ac:dyDescent="0.2">
      <c r="A147" s="108"/>
    </row>
    <row r="148" spans="1:1" s="106" customFormat="1" x14ac:dyDescent="0.2">
      <c r="A148" s="108"/>
    </row>
    <row r="149" spans="1:1" s="106" customFormat="1" x14ac:dyDescent="0.2">
      <c r="A149" s="108"/>
    </row>
    <row r="150" spans="1:1" s="106" customFormat="1" x14ac:dyDescent="0.2">
      <c r="A150" s="108"/>
    </row>
    <row r="151" spans="1:1" s="106" customFormat="1" x14ac:dyDescent="0.2">
      <c r="A151" s="108"/>
    </row>
    <row r="152" spans="1:1" s="106" customFormat="1" x14ac:dyDescent="0.2">
      <c r="A152" s="108"/>
    </row>
    <row r="153" spans="1:1" s="106" customFormat="1" x14ac:dyDescent="0.2">
      <c r="A153" s="108"/>
    </row>
    <row r="154" spans="1:1" s="106" customFormat="1" x14ac:dyDescent="0.2">
      <c r="A154" s="108"/>
    </row>
    <row r="155" spans="1:1" s="106" customFormat="1" x14ac:dyDescent="0.2">
      <c r="A155" s="108"/>
    </row>
    <row r="156" spans="1:1" s="106" customFormat="1" x14ac:dyDescent="0.2">
      <c r="A156" s="108"/>
    </row>
    <row r="157" spans="1:1" s="106" customFormat="1" x14ac:dyDescent="0.2">
      <c r="A157" s="108"/>
    </row>
    <row r="158" spans="1:1" s="106" customFormat="1" x14ac:dyDescent="0.2">
      <c r="A158" s="108"/>
    </row>
    <row r="159" spans="1:1" s="106" customFormat="1" x14ac:dyDescent="0.2">
      <c r="A159" s="108"/>
    </row>
    <row r="160" spans="1:1" s="106" customFormat="1" x14ac:dyDescent="0.2">
      <c r="A160" s="108"/>
    </row>
    <row r="161" spans="1:1" s="106" customFormat="1" x14ac:dyDescent="0.2">
      <c r="A161" s="108"/>
    </row>
    <row r="162" spans="1:1" s="106" customFormat="1" x14ac:dyDescent="0.2">
      <c r="A162" s="108"/>
    </row>
    <row r="163" spans="1:1" s="106" customFormat="1" x14ac:dyDescent="0.2">
      <c r="A163" s="108"/>
    </row>
    <row r="164" spans="1:1" s="106" customFormat="1" x14ac:dyDescent="0.2">
      <c r="A164" s="108"/>
    </row>
    <row r="165" spans="1:1" s="106" customFormat="1" x14ac:dyDescent="0.2">
      <c r="A165" s="108"/>
    </row>
    <row r="166" spans="1:1" s="106" customFormat="1" x14ac:dyDescent="0.2">
      <c r="A166" s="108"/>
    </row>
    <row r="167" spans="1:1" s="106" customFormat="1" x14ac:dyDescent="0.2">
      <c r="A167" s="108"/>
    </row>
    <row r="168" spans="1:1" s="106" customFormat="1" x14ac:dyDescent="0.2">
      <c r="A168" s="108"/>
    </row>
    <row r="169" spans="1:1" s="106" customFormat="1" x14ac:dyDescent="0.2">
      <c r="A169" s="108"/>
    </row>
    <row r="170" spans="1:1" s="106" customFormat="1" x14ac:dyDescent="0.2">
      <c r="A170" s="108"/>
    </row>
    <row r="171" spans="1:1" s="106" customFormat="1" x14ac:dyDescent="0.2">
      <c r="A171" s="108"/>
    </row>
    <row r="172" spans="1:1" s="106" customFormat="1" x14ac:dyDescent="0.2">
      <c r="A172" s="108"/>
    </row>
    <row r="173" spans="1:1" s="106" customFormat="1" x14ac:dyDescent="0.2">
      <c r="A173" s="108"/>
    </row>
    <row r="174" spans="1:1" s="106" customFormat="1" x14ac:dyDescent="0.2">
      <c r="A174" s="108"/>
    </row>
    <row r="175" spans="1:1" s="106" customFormat="1" x14ac:dyDescent="0.2">
      <c r="A175" s="108"/>
    </row>
    <row r="176" spans="1:1" s="106" customFormat="1" x14ac:dyDescent="0.2">
      <c r="A176" s="108"/>
    </row>
    <row r="177" spans="1:1" s="106" customFormat="1" x14ac:dyDescent="0.2">
      <c r="A177" s="108"/>
    </row>
    <row r="178" spans="1:1" s="106" customFormat="1" x14ac:dyDescent="0.2">
      <c r="A178" s="108"/>
    </row>
    <row r="179" spans="1:1" s="106" customFormat="1" x14ac:dyDescent="0.2">
      <c r="A179" s="108"/>
    </row>
    <row r="180" spans="1:1" s="106" customFormat="1" x14ac:dyDescent="0.2">
      <c r="A180" s="108"/>
    </row>
    <row r="181" spans="1:1" s="106" customFormat="1" x14ac:dyDescent="0.2">
      <c r="A181" s="108"/>
    </row>
    <row r="182" spans="1:1" s="106" customFormat="1" x14ac:dyDescent="0.2">
      <c r="A182" s="108"/>
    </row>
    <row r="183" spans="1:1" s="106" customFormat="1" x14ac:dyDescent="0.2">
      <c r="A183" s="108"/>
    </row>
    <row r="184" spans="1:1" s="106" customFormat="1" x14ac:dyDescent="0.2">
      <c r="A184" s="108"/>
    </row>
    <row r="185" spans="1:1" s="106" customFormat="1" x14ac:dyDescent="0.2">
      <c r="A185" s="108"/>
    </row>
    <row r="186" spans="1:1" s="106" customFormat="1" x14ac:dyDescent="0.2">
      <c r="A186" s="108"/>
    </row>
    <row r="187" spans="1:1" s="106" customFormat="1" x14ac:dyDescent="0.2">
      <c r="A187" s="108"/>
    </row>
    <row r="188" spans="1:1" s="106" customFormat="1" x14ac:dyDescent="0.2">
      <c r="A188" s="108"/>
    </row>
    <row r="189" spans="1:1" s="106" customFormat="1" x14ac:dyDescent="0.2">
      <c r="A189" s="108"/>
    </row>
    <row r="190" spans="1:1" s="106" customFormat="1" x14ac:dyDescent="0.2">
      <c r="A190" s="108"/>
    </row>
    <row r="191" spans="1:1" s="106" customFormat="1" x14ac:dyDescent="0.2">
      <c r="A191" s="108"/>
    </row>
    <row r="192" spans="1:1" s="106" customFormat="1" x14ac:dyDescent="0.2">
      <c r="A192" s="108"/>
    </row>
    <row r="193" spans="1:1" s="106" customFormat="1" x14ac:dyDescent="0.2">
      <c r="A193" s="108"/>
    </row>
    <row r="194" spans="1:1" s="106" customFormat="1" x14ac:dyDescent="0.2">
      <c r="A194" s="108"/>
    </row>
    <row r="195" spans="1:1" s="106" customFormat="1" x14ac:dyDescent="0.2">
      <c r="A195" s="108"/>
    </row>
    <row r="196" spans="1:1" s="106" customFormat="1" x14ac:dyDescent="0.2">
      <c r="A196" s="108"/>
    </row>
    <row r="197" spans="1:1" s="106" customFormat="1" x14ac:dyDescent="0.2">
      <c r="A197" s="108"/>
    </row>
    <row r="198" spans="1:1" s="106" customFormat="1" x14ac:dyDescent="0.2">
      <c r="A198" s="108"/>
    </row>
    <row r="199" spans="1:1" s="106" customFormat="1" x14ac:dyDescent="0.2">
      <c r="A199" s="108"/>
    </row>
    <row r="200" spans="1:1" s="106" customFormat="1" x14ac:dyDescent="0.2">
      <c r="A200" s="108"/>
    </row>
    <row r="201" spans="1:1" s="106" customFormat="1" x14ac:dyDescent="0.2">
      <c r="A201" s="108"/>
    </row>
    <row r="202" spans="1:1" s="106" customFormat="1" x14ac:dyDescent="0.2">
      <c r="A202" s="108"/>
    </row>
    <row r="203" spans="1:1" s="106" customFormat="1" x14ac:dyDescent="0.2">
      <c r="A203" s="108"/>
    </row>
    <row r="204" spans="1:1" s="106" customFormat="1" x14ac:dyDescent="0.2">
      <c r="A204" s="108"/>
    </row>
    <row r="205" spans="1:1" s="106" customFormat="1" x14ac:dyDescent="0.2">
      <c r="A205" s="108"/>
    </row>
    <row r="206" spans="1:1" s="106" customFormat="1" x14ac:dyDescent="0.2">
      <c r="A206" s="108"/>
    </row>
    <row r="207" spans="1:1" s="106" customFormat="1" x14ac:dyDescent="0.2">
      <c r="A207" s="108"/>
    </row>
    <row r="208" spans="1:1" s="106" customFormat="1" x14ac:dyDescent="0.2">
      <c r="A208" s="108"/>
    </row>
    <row r="209" spans="1:1" s="106" customFormat="1" x14ac:dyDescent="0.2">
      <c r="A209" s="108"/>
    </row>
    <row r="210" spans="1:1" s="106" customFormat="1" x14ac:dyDescent="0.2">
      <c r="A210" s="108"/>
    </row>
    <row r="211" spans="1:1" s="106" customFormat="1" x14ac:dyDescent="0.2">
      <c r="A211" s="108"/>
    </row>
    <row r="212" spans="1:1" s="106" customFormat="1" x14ac:dyDescent="0.2">
      <c r="A212" s="108"/>
    </row>
    <row r="213" spans="1:1" s="106" customFormat="1" x14ac:dyDescent="0.2">
      <c r="A213" s="108"/>
    </row>
    <row r="214" spans="1:1" s="106" customFormat="1" x14ac:dyDescent="0.2">
      <c r="A214" s="108"/>
    </row>
    <row r="215" spans="1:1" s="106" customFormat="1" x14ac:dyDescent="0.2">
      <c r="A215" s="108"/>
    </row>
    <row r="216" spans="1:1" s="106" customFormat="1" x14ac:dyDescent="0.2">
      <c r="A216" s="108"/>
    </row>
    <row r="217" spans="1:1" s="106" customFormat="1" x14ac:dyDescent="0.2">
      <c r="A217" s="108"/>
    </row>
    <row r="218" spans="1:1" s="106" customFormat="1" x14ac:dyDescent="0.2">
      <c r="A218" s="108"/>
    </row>
    <row r="219" spans="1:1" s="106" customFormat="1" x14ac:dyDescent="0.2">
      <c r="A219" s="108"/>
    </row>
    <row r="220" spans="1:1" s="106" customFormat="1" x14ac:dyDescent="0.2">
      <c r="A220" s="108"/>
    </row>
    <row r="221" spans="1:1" s="106" customFormat="1" x14ac:dyDescent="0.2">
      <c r="A221" s="108"/>
    </row>
    <row r="222" spans="1:1" s="106" customFormat="1" x14ac:dyDescent="0.2">
      <c r="A222" s="108"/>
    </row>
    <row r="223" spans="1:1" s="106" customFormat="1" x14ac:dyDescent="0.2">
      <c r="A223" s="108"/>
    </row>
    <row r="224" spans="1:1" s="106" customFormat="1" x14ac:dyDescent="0.2">
      <c r="A224" s="108"/>
    </row>
    <row r="225" spans="1:1" s="106" customFormat="1" x14ac:dyDescent="0.2">
      <c r="A225" s="108"/>
    </row>
    <row r="226" spans="1:1" s="106" customFormat="1" x14ac:dyDescent="0.2">
      <c r="A226" s="108"/>
    </row>
    <row r="227" spans="1:1" s="106" customFormat="1" x14ac:dyDescent="0.2">
      <c r="A227" s="108"/>
    </row>
    <row r="228" spans="1:1" s="106" customFormat="1" x14ac:dyDescent="0.2">
      <c r="A228" s="108"/>
    </row>
    <row r="229" spans="1:1" s="106" customFormat="1" x14ac:dyDescent="0.2">
      <c r="A229" s="108"/>
    </row>
    <row r="230" spans="1:1" s="106" customFormat="1" x14ac:dyDescent="0.2">
      <c r="A230" s="108"/>
    </row>
    <row r="231" spans="1:1" s="106" customFormat="1" x14ac:dyDescent="0.2">
      <c r="A231" s="108"/>
    </row>
    <row r="232" spans="1:1" s="106" customFormat="1" x14ac:dyDescent="0.2">
      <c r="A232" s="108"/>
    </row>
    <row r="233" spans="1:1" s="106" customFormat="1" x14ac:dyDescent="0.2">
      <c r="A233" s="108"/>
    </row>
    <row r="234" spans="1:1" s="106" customFormat="1" x14ac:dyDescent="0.2">
      <c r="A234" s="108"/>
    </row>
    <row r="235" spans="1:1" s="106" customFormat="1" x14ac:dyDescent="0.2">
      <c r="A235" s="108"/>
    </row>
    <row r="236" spans="1:1" s="106" customFormat="1" x14ac:dyDescent="0.2">
      <c r="A236" s="108"/>
    </row>
    <row r="237" spans="1:1" s="106" customFormat="1" x14ac:dyDescent="0.2">
      <c r="A237" s="108"/>
    </row>
    <row r="238" spans="1:1" s="106" customFormat="1" x14ac:dyDescent="0.2">
      <c r="A238" s="108"/>
    </row>
    <row r="239" spans="1:1" s="106" customFormat="1" x14ac:dyDescent="0.2">
      <c r="A239" s="108"/>
    </row>
    <row r="240" spans="1:1" s="106" customFormat="1" x14ac:dyDescent="0.2">
      <c r="A240" s="108"/>
    </row>
    <row r="241" spans="1:1" s="106" customFormat="1" x14ac:dyDescent="0.2">
      <c r="A241" s="108"/>
    </row>
    <row r="242" spans="1:1" s="106" customFormat="1" x14ac:dyDescent="0.2">
      <c r="A242" s="108"/>
    </row>
    <row r="243" spans="1:1" s="106" customFormat="1" x14ac:dyDescent="0.2">
      <c r="A243" s="108"/>
    </row>
    <row r="244" spans="1:1" s="106" customFormat="1" x14ac:dyDescent="0.2">
      <c r="A244" s="108"/>
    </row>
    <row r="245" spans="1:1" s="106" customFormat="1" x14ac:dyDescent="0.2">
      <c r="A245" s="108"/>
    </row>
    <row r="246" spans="1:1" s="106" customFormat="1" x14ac:dyDescent="0.2">
      <c r="A246" s="108"/>
    </row>
    <row r="247" spans="1:1" s="106" customFormat="1" x14ac:dyDescent="0.2">
      <c r="A247" s="108"/>
    </row>
    <row r="248" spans="1:1" s="106" customFormat="1" x14ac:dyDescent="0.2">
      <c r="A248" s="108"/>
    </row>
    <row r="249" spans="1:1" s="106" customFormat="1" x14ac:dyDescent="0.2">
      <c r="A249" s="108"/>
    </row>
    <row r="250" spans="1:1" s="106" customFormat="1" x14ac:dyDescent="0.2">
      <c r="A250" s="108"/>
    </row>
    <row r="251" spans="1:1" s="106" customFormat="1" x14ac:dyDescent="0.2">
      <c r="A251" s="108"/>
    </row>
    <row r="252" spans="1:1" s="106" customFormat="1" x14ac:dyDescent="0.2">
      <c r="A252" s="108"/>
    </row>
    <row r="253" spans="1:1" s="106" customFormat="1" x14ac:dyDescent="0.2">
      <c r="A253" s="108"/>
    </row>
    <row r="254" spans="1:1" s="106" customFormat="1" x14ac:dyDescent="0.2">
      <c r="A254" s="108"/>
    </row>
    <row r="255" spans="1:1" s="106" customFormat="1" x14ac:dyDescent="0.2">
      <c r="A255" s="108"/>
    </row>
    <row r="256" spans="1:1" s="106" customFormat="1" x14ac:dyDescent="0.2">
      <c r="A256" s="108"/>
    </row>
    <row r="257" spans="1:1" s="106" customFormat="1" x14ac:dyDescent="0.2">
      <c r="A257" s="108"/>
    </row>
    <row r="258" spans="1:1" s="106" customFormat="1" x14ac:dyDescent="0.2">
      <c r="A258" s="108"/>
    </row>
    <row r="259" spans="1:1" s="106" customFormat="1" x14ac:dyDescent="0.2">
      <c r="A259" s="108"/>
    </row>
    <row r="260" spans="1:1" s="106" customFormat="1" x14ac:dyDescent="0.2">
      <c r="A260" s="108"/>
    </row>
    <row r="261" spans="1:1" s="106" customFormat="1" x14ac:dyDescent="0.2">
      <c r="A261" s="108"/>
    </row>
    <row r="262" spans="1:1" s="106" customFormat="1" x14ac:dyDescent="0.2">
      <c r="A262" s="108"/>
    </row>
    <row r="263" spans="1:1" s="106" customFormat="1" x14ac:dyDescent="0.2">
      <c r="A263" s="108"/>
    </row>
    <row r="264" spans="1:1" s="106" customFormat="1" x14ac:dyDescent="0.2">
      <c r="A264" s="108"/>
    </row>
    <row r="265" spans="1:1" s="106" customFormat="1" x14ac:dyDescent="0.2">
      <c r="A265" s="108"/>
    </row>
    <row r="266" spans="1:1" s="106" customFormat="1" x14ac:dyDescent="0.2">
      <c r="A266" s="108"/>
    </row>
    <row r="267" spans="1:1" s="106" customFormat="1" x14ac:dyDescent="0.2">
      <c r="A267" s="108"/>
    </row>
    <row r="268" spans="1:1" s="106" customFormat="1" x14ac:dyDescent="0.2">
      <c r="A268" s="108"/>
    </row>
    <row r="269" spans="1:1" s="106" customFormat="1" x14ac:dyDescent="0.2">
      <c r="A269" s="108"/>
    </row>
  </sheetData>
  <mergeCells count="5">
    <mergeCell ref="B1:G1"/>
    <mergeCell ref="B2:G2"/>
    <mergeCell ref="B4:K4"/>
    <mergeCell ref="H1:K2"/>
    <mergeCell ref="B3:K3"/>
  </mergeCells>
  <phoneticPr fontId="22" type="noConversion"/>
  <dataValidations count="1">
    <dataValidation allowBlank="1" showInputMessage="1" showErrorMessage="1" promptTitle="Atentie!" prompt="Continutul celulelor nu poate fi modificat!" sqref="H1"/>
  </dataValidations>
  <printOptions horizontalCentered="1"/>
  <pageMargins left="0.74803149606299202" right="0.74803149606299202" top="0.98425196850393704" bottom="0.98425196850393704" header="0.511811023622047" footer="0.511811023622047"/>
  <pageSetup paperSize="9" scale="64" orientation="landscape" r:id="rId1"/>
  <headerFooter alignWithMargins="0">
    <oddFooter>&amp;L&amp;A&amp;C&amp;D&amp;R&amp;P/&amp;N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3">
    <tabColor indexed="56"/>
    <pageSetUpPr autoPageBreaks="0" fitToPage="1"/>
  </sheetPr>
  <dimension ref="A1:AP104"/>
  <sheetViews>
    <sheetView showGridLines="0" showZeros="0" view="pageBreakPreview" topLeftCell="A19" zoomScale="50" zoomScaleNormal="40" zoomScaleSheetLayoutView="50" workbookViewId="0">
      <pane xSplit="3" topLeftCell="D1" activePane="topRight" state="frozen"/>
      <selection activeCell="H1" sqref="H1:I2"/>
      <selection pane="topRight" activeCell="I12" sqref="I12"/>
    </sheetView>
  </sheetViews>
  <sheetFormatPr defaultColWidth="0" defaultRowHeight="12.75" x14ac:dyDescent="0.2"/>
  <cols>
    <col min="1" max="1" width="2.5703125" style="134" customWidth="1"/>
    <col min="2" max="2" width="3.42578125" style="6" customWidth="1"/>
    <col min="3" max="3" width="56.140625" style="135" customWidth="1"/>
    <col min="4" max="4" width="17.28515625" style="135" customWidth="1"/>
    <col min="5" max="16" width="17.28515625" style="134" customWidth="1"/>
    <col min="17" max="17" width="14.85546875" style="134" customWidth="1"/>
    <col min="18" max="21" width="12.7109375" style="106" customWidth="1"/>
    <col min="22" max="22" width="9.42578125" style="134" hidden="1" customWidth="1"/>
    <col min="23" max="16384" width="0" style="134" hidden="1"/>
  </cols>
  <sheetData>
    <row r="1" spans="1:42" s="120" customFormat="1" ht="13.5" thickBot="1" x14ac:dyDescent="0.25">
      <c r="A1" s="133"/>
      <c r="B1" s="3"/>
      <c r="C1" s="132"/>
      <c r="D1" s="132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57"/>
      <c r="S1" s="158"/>
      <c r="T1" s="158"/>
      <c r="U1" s="158"/>
    </row>
    <row r="2" spans="1:42" s="13" customFormat="1" ht="15.6" customHeight="1" x14ac:dyDescent="0.2">
      <c r="A2" s="136"/>
      <c r="B2" s="572" t="s">
        <v>144</v>
      </c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4"/>
      <c r="P2" s="525" t="s">
        <v>441</v>
      </c>
      <c r="Q2" s="570"/>
      <c r="R2" s="159"/>
      <c r="S2" s="155"/>
      <c r="T2" s="155"/>
      <c r="U2" s="155"/>
    </row>
    <row r="3" spans="1:42" s="13" customFormat="1" ht="22.9" customHeight="1" x14ac:dyDescent="0.2">
      <c r="A3" s="136"/>
      <c r="B3" s="555" t="s">
        <v>428</v>
      </c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7"/>
      <c r="P3" s="527"/>
      <c r="Q3" s="571"/>
      <c r="R3" s="159"/>
      <c r="S3" s="155"/>
      <c r="T3" s="155"/>
      <c r="U3" s="155"/>
    </row>
    <row r="4" spans="1:42" s="13" customFormat="1" ht="16.5" customHeight="1" x14ac:dyDescent="0.2">
      <c r="A4" s="136"/>
      <c r="B4" s="567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9"/>
      <c r="R4" s="159"/>
      <c r="S4" s="155"/>
      <c r="T4" s="155"/>
      <c r="U4" s="155"/>
    </row>
    <row r="5" spans="1:42" s="196" customFormat="1" ht="14.25" x14ac:dyDescent="0.2">
      <c r="A5" s="192"/>
      <c r="B5" s="140"/>
      <c r="C5" s="376" t="s">
        <v>137</v>
      </c>
      <c r="D5" s="376"/>
      <c r="E5" s="563" t="s">
        <v>87</v>
      </c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5"/>
      <c r="Q5" s="377" t="s">
        <v>67</v>
      </c>
      <c r="R5" s="190"/>
      <c r="S5" s="60"/>
      <c r="T5" s="60"/>
      <c r="U5" s="60"/>
    </row>
    <row r="6" spans="1:42" s="13" customFormat="1" ht="24" customHeight="1" x14ac:dyDescent="0.2">
      <c r="A6" s="136"/>
      <c r="B6" s="160"/>
      <c r="C6" s="36" t="s">
        <v>6</v>
      </c>
      <c r="D6" s="143"/>
      <c r="E6" s="52" t="s">
        <v>7</v>
      </c>
      <c r="F6" s="52" t="s">
        <v>8</v>
      </c>
      <c r="G6" s="52" t="s">
        <v>9</v>
      </c>
      <c r="H6" s="52" t="s">
        <v>10</v>
      </c>
      <c r="I6" s="52" t="s">
        <v>11</v>
      </c>
      <c r="J6" s="52" t="s">
        <v>12</v>
      </c>
      <c r="K6" s="52" t="s">
        <v>13</v>
      </c>
      <c r="L6" s="52" t="s">
        <v>14</v>
      </c>
      <c r="M6" s="52" t="s">
        <v>15</v>
      </c>
      <c r="N6" s="52" t="s">
        <v>16</v>
      </c>
      <c r="O6" s="52" t="s">
        <v>17</v>
      </c>
      <c r="P6" s="52" t="s">
        <v>18</v>
      </c>
      <c r="Q6" s="561" t="s">
        <v>87</v>
      </c>
      <c r="R6" s="159"/>
      <c r="S6" s="106"/>
      <c r="T6" s="106"/>
      <c r="U6" s="106"/>
    </row>
    <row r="7" spans="1:42" s="191" customFormat="1" ht="24" customHeight="1" x14ac:dyDescent="0.2">
      <c r="A7" s="188"/>
      <c r="B7" s="378" t="s">
        <v>19</v>
      </c>
      <c r="C7" s="558" t="s">
        <v>20</v>
      </c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66"/>
      <c r="Q7" s="562"/>
      <c r="R7" s="190"/>
      <c r="S7" s="60"/>
      <c r="T7" s="60"/>
      <c r="U7" s="60"/>
    </row>
    <row r="8" spans="1:42" s="14" customFormat="1" ht="26.25" customHeight="1" x14ac:dyDescent="0.2">
      <c r="A8" s="137"/>
      <c r="B8" s="197" t="s">
        <v>21</v>
      </c>
      <c r="C8" s="198" t="s">
        <v>72</v>
      </c>
      <c r="D8" s="199"/>
      <c r="E8" s="178">
        <f>E9+E10+E11+E14</f>
        <v>0</v>
      </c>
      <c r="F8" s="178">
        <f t="shared" ref="F8:P8" si="0">F9+F10+F11+F14</f>
        <v>0</v>
      </c>
      <c r="G8" s="178">
        <f t="shared" si="0"/>
        <v>0</v>
      </c>
      <c r="H8" s="178">
        <f t="shared" si="0"/>
        <v>0</v>
      </c>
      <c r="I8" s="178">
        <f t="shared" si="0"/>
        <v>0</v>
      </c>
      <c r="J8" s="178">
        <f t="shared" si="0"/>
        <v>0</v>
      </c>
      <c r="K8" s="178">
        <f t="shared" si="0"/>
        <v>0</v>
      </c>
      <c r="L8" s="178">
        <f t="shared" si="0"/>
        <v>0</v>
      </c>
      <c r="M8" s="178">
        <f t="shared" si="0"/>
        <v>0</v>
      </c>
      <c r="N8" s="178">
        <f t="shared" si="0"/>
        <v>0</v>
      </c>
      <c r="O8" s="178">
        <f t="shared" si="0"/>
        <v>0</v>
      </c>
      <c r="P8" s="178">
        <f t="shared" si="0"/>
        <v>0</v>
      </c>
      <c r="Q8" s="179">
        <f>SUM(Q9:Q11)+Q14</f>
        <v>0</v>
      </c>
      <c r="R8" s="159"/>
      <c r="S8" s="106"/>
      <c r="T8" s="106"/>
      <c r="U8" s="106"/>
    </row>
    <row r="9" spans="1:42" s="13" customFormat="1" ht="26.25" customHeight="1" x14ac:dyDescent="0.2">
      <c r="A9" s="136"/>
      <c r="B9" s="200"/>
      <c r="C9" s="96" t="s">
        <v>146</v>
      </c>
      <c r="D9" s="199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9">
        <f>SUM(E9:P9)</f>
        <v>0</v>
      </c>
      <c r="R9" s="159"/>
      <c r="S9" s="106"/>
      <c r="T9" s="106"/>
      <c r="U9" s="106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42" s="13" customFormat="1" ht="26.25" customHeight="1" x14ac:dyDescent="0.2">
      <c r="A10" s="136"/>
      <c r="B10" s="200"/>
      <c r="C10" s="96" t="s">
        <v>54</v>
      </c>
      <c r="D10" s="199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9">
        <f>SUM(E10:P10)</f>
        <v>0</v>
      </c>
      <c r="R10" s="159"/>
      <c r="S10" s="106"/>
      <c r="T10" s="106"/>
      <c r="U10" s="106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42" s="13" customFormat="1" ht="26.25" customHeight="1" x14ac:dyDescent="0.2">
      <c r="A11" s="136"/>
      <c r="B11" s="200"/>
      <c r="C11" s="96" t="s">
        <v>55</v>
      </c>
      <c r="D11" s="199"/>
      <c r="E11" s="47">
        <f t="shared" ref="E11:Q11" si="1">SUM(E12:E13)</f>
        <v>0</v>
      </c>
      <c r="F11" s="47">
        <f t="shared" si="1"/>
        <v>0</v>
      </c>
      <c r="G11" s="47">
        <f t="shared" si="1"/>
        <v>0</v>
      </c>
      <c r="H11" s="47">
        <f t="shared" si="1"/>
        <v>0</v>
      </c>
      <c r="I11" s="47">
        <f t="shared" si="1"/>
        <v>0</v>
      </c>
      <c r="J11" s="47">
        <f t="shared" si="1"/>
        <v>0</v>
      </c>
      <c r="K11" s="47">
        <f t="shared" si="1"/>
        <v>0</v>
      </c>
      <c r="L11" s="47">
        <f t="shared" si="1"/>
        <v>0</v>
      </c>
      <c r="M11" s="47">
        <f t="shared" si="1"/>
        <v>0</v>
      </c>
      <c r="N11" s="47">
        <f t="shared" si="1"/>
        <v>0</v>
      </c>
      <c r="O11" s="47">
        <f t="shared" si="1"/>
        <v>0</v>
      </c>
      <c r="P11" s="47">
        <f t="shared" si="1"/>
        <v>0</v>
      </c>
      <c r="Q11" s="179">
        <f t="shared" si="1"/>
        <v>0</v>
      </c>
      <c r="R11" s="159"/>
      <c r="S11" s="106"/>
      <c r="T11" s="106"/>
      <c r="U11" s="106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2" s="13" customFormat="1" ht="26.25" customHeight="1" x14ac:dyDescent="0.2">
      <c r="A12" s="136"/>
      <c r="B12" s="200"/>
      <c r="C12" s="201" t="s">
        <v>203</v>
      </c>
      <c r="D12" s="202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9">
        <f>SUM(E12:P12)</f>
        <v>0</v>
      </c>
      <c r="R12" s="159"/>
      <c r="S12" s="106"/>
      <c r="T12" s="106"/>
      <c r="U12" s="106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2" s="13" customFormat="1" ht="26.25" customHeight="1" x14ac:dyDescent="0.2">
      <c r="A13" s="136"/>
      <c r="B13" s="200"/>
      <c r="C13" s="96" t="s">
        <v>193</v>
      </c>
      <c r="D13" s="202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9">
        <f>SUM(E13:P13)</f>
        <v>0</v>
      </c>
      <c r="R13" s="159"/>
      <c r="S13" s="106"/>
      <c r="T13" s="106"/>
      <c r="U13" s="106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s="13" customFormat="1" ht="26.25" customHeight="1" x14ac:dyDescent="0.2">
      <c r="A14" s="136"/>
      <c r="B14" s="200"/>
      <c r="C14" s="96" t="s">
        <v>319</v>
      </c>
      <c r="D14" s="199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179">
        <f>SUM(E14:P14)</f>
        <v>0</v>
      </c>
      <c r="R14" s="159"/>
      <c r="S14" s="106"/>
      <c r="T14" s="106"/>
      <c r="U14" s="106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s="14" customFormat="1" ht="26.25" customHeight="1" x14ac:dyDescent="0.2">
      <c r="A15" s="137"/>
      <c r="B15" s="197" t="s">
        <v>56</v>
      </c>
      <c r="C15" s="198" t="s">
        <v>127</v>
      </c>
      <c r="D15" s="199"/>
      <c r="E15" s="178">
        <f>SUM(E16:E18)</f>
        <v>0</v>
      </c>
      <c r="F15" s="178">
        <f>SUM(F16:F18)</f>
        <v>0</v>
      </c>
      <c r="G15" s="178">
        <f t="shared" ref="G15:O15" si="2">SUM(G16:G18)</f>
        <v>0</v>
      </c>
      <c r="H15" s="178">
        <f t="shared" si="2"/>
        <v>0</v>
      </c>
      <c r="I15" s="178">
        <f t="shared" si="2"/>
        <v>0</v>
      </c>
      <c r="J15" s="178">
        <f t="shared" si="2"/>
        <v>0</v>
      </c>
      <c r="K15" s="178">
        <f t="shared" si="2"/>
        <v>0</v>
      </c>
      <c r="L15" s="178">
        <f t="shared" si="2"/>
        <v>0</v>
      </c>
      <c r="M15" s="178">
        <f t="shared" si="2"/>
        <v>0</v>
      </c>
      <c r="N15" s="178">
        <f t="shared" si="2"/>
        <v>0</v>
      </c>
      <c r="O15" s="178">
        <f t="shared" si="2"/>
        <v>0</v>
      </c>
      <c r="P15" s="178">
        <f>SUM(P16:P18)</f>
        <v>0</v>
      </c>
      <c r="Q15" s="179">
        <f>SUM(Q16:Q18)</f>
        <v>0</v>
      </c>
      <c r="R15" s="159"/>
      <c r="S15" s="106"/>
      <c r="T15" s="106"/>
      <c r="U15" s="106"/>
    </row>
    <row r="16" spans="1:42" s="13" customFormat="1" ht="26.25" customHeight="1" x14ac:dyDescent="0.2">
      <c r="A16" s="136"/>
      <c r="B16" s="200"/>
      <c r="C16" s="96" t="s">
        <v>57</v>
      </c>
      <c r="D16" s="199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9">
        <f>SUM(E16:P16)</f>
        <v>0</v>
      </c>
      <c r="R16" s="159"/>
      <c r="S16" s="106"/>
      <c r="T16" s="106"/>
      <c r="U16" s="106"/>
    </row>
    <row r="17" spans="1:36" s="13" customFormat="1" ht="26.25" customHeight="1" x14ac:dyDescent="0.2">
      <c r="A17" s="136"/>
      <c r="B17" s="200"/>
      <c r="C17" s="96" t="s">
        <v>4</v>
      </c>
      <c r="D17" s="199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9">
        <f>SUM(E17:P17)</f>
        <v>0</v>
      </c>
      <c r="R17" s="159"/>
      <c r="S17" s="106"/>
      <c r="T17" s="106"/>
      <c r="U17" s="106"/>
    </row>
    <row r="18" spans="1:36" s="13" customFormat="1" ht="26.25" customHeight="1" x14ac:dyDescent="0.2">
      <c r="A18" s="136"/>
      <c r="B18" s="200"/>
      <c r="C18" s="96" t="s">
        <v>65</v>
      </c>
      <c r="D18" s="199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9">
        <f>SUM(E18:P18)</f>
        <v>0</v>
      </c>
      <c r="R18" s="159"/>
      <c r="S18" s="106"/>
      <c r="T18" s="106"/>
      <c r="U18" s="106"/>
      <c r="V18" s="16">
        <f>SUM(Q15-Q9-Q11-Q14)</f>
        <v>0</v>
      </c>
    </row>
    <row r="19" spans="1:36" s="122" customFormat="1" ht="26.25" customHeight="1" x14ac:dyDescent="0.2">
      <c r="A19" s="138"/>
      <c r="B19" s="197" t="s">
        <v>5</v>
      </c>
      <c r="C19" s="198" t="s">
        <v>129</v>
      </c>
      <c r="D19" s="199"/>
      <c r="E19" s="178">
        <f>E20+E23</f>
        <v>0</v>
      </c>
      <c r="F19" s="178">
        <f t="shared" ref="F19:Q19" si="3">F20+F23</f>
        <v>0</v>
      </c>
      <c r="G19" s="178">
        <f t="shared" si="3"/>
        <v>0</v>
      </c>
      <c r="H19" s="178">
        <f t="shared" si="3"/>
        <v>0</v>
      </c>
      <c r="I19" s="178">
        <f t="shared" si="3"/>
        <v>0</v>
      </c>
      <c r="J19" s="178">
        <f t="shared" si="3"/>
        <v>0</v>
      </c>
      <c r="K19" s="178">
        <f t="shared" si="3"/>
        <v>0</v>
      </c>
      <c r="L19" s="178">
        <f t="shared" si="3"/>
        <v>0</v>
      </c>
      <c r="M19" s="178">
        <f t="shared" si="3"/>
        <v>0</v>
      </c>
      <c r="N19" s="178">
        <f t="shared" si="3"/>
        <v>0</v>
      </c>
      <c r="O19" s="178">
        <f t="shared" si="3"/>
        <v>0</v>
      </c>
      <c r="P19" s="178">
        <f t="shared" si="3"/>
        <v>0</v>
      </c>
      <c r="Q19" s="179">
        <f t="shared" si="3"/>
        <v>0</v>
      </c>
      <c r="R19" s="159"/>
      <c r="S19" s="106"/>
      <c r="T19" s="106"/>
      <c r="U19" s="106"/>
    </row>
    <row r="20" spans="1:36" s="124" customFormat="1" ht="26.25" customHeight="1" x14ac:dyDescent="0.2">
      <c r="A20" s="132"/>
      <c r="B20" s="203"/>
      <c r="C20" s="96" t="s">
        <v>130</v>
      </c>
      <c r="D20" s="199"/>
      <c r="E20" s="97">
        <f t="shared" ref="E20:Q20" si="4">SUM(E21:E22)</f>
        <v>0</v>
      </c>
      <c r="F20" s="97">
        <f t="shared" si="4"/>
        <v>0</v>
      </c>
      <c r="G20" s="97">
        <f t="shared" si="4"/>
        <v>0</v>
      </c>
      <c r="H20" s="97">
        <f t="shared" si="4"/>
        <v>0</v>
      </c>
      <c r="I20" s="97">
        <f t="shared" si="4"/>
        <v>0</v>
      </c>
      <c r="J20" s="97">
        <f t="shared" si="4"/>
        <v>0</v>
      </c>
      <c r="K20" s="97">
        <f t="shared" si="4"/>
        <v>0</v>
      </c>
      <c r="L20" s="97">
        <f t="shared" si="4"/>
        <v>0</v>
      </c>
      <c r="M20" s="97">
        <f t="shared" si="4"/>
        <v>0</v>
      </c>
      <c r="N20" s="97">
        <f t="shared" si="4"/>
        <v>0</v>
      </c>
      <c r="O20" s="97">
        <f t="shared" si="4"/>
        <v>0</v>
      </c>
      <c r="P20" s="97">
        <f t="shared" si="4"/>
        <v>0</v>
      </c>
      <c r="Q20" s="98">
        <f t="shared" si="4"/>
        <v>0</v>
      </c>
      <c r="R20" s="159"/>
      <c r="S20" s="106"/>
      <c r="T20" s="106"/>
      <c r="U20" s="106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</row>
    <row r="21" spans="1:36" s="120" customFormat="1" ht="26.25" customHeight="1" x14ac:dyDescent="0.2">
      <c r="A21" s="133"/>
      <c r="B21" s="200"/>
      <c r="C21" s="201" t="s">
        <v>204</v>
      </c>
      <c r="D21" s="199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9">
        <f>SUM(E21:P21)</f>
        <v>0</v>
      </c>
      <c r="R21" s="159"/>
      <c r="S21" s="106"/>
      <c r="T21" s="106"/>
      <c r="U21" s="106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</row>
    <row r="22" spans="1:36" s="120" customFormat="1" ht="26.25" customHeight="1" x14ac:dyDescent="0.2">
      <c r="A22" s="133"/>
      <c r="B22" s="200"/>
      <c r="C22" s="201" t="s">
        <v>200</v>
      </c>
      <c r="D22" s="199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9">
        <f>SUM(E22:P22)</f>
        <v>0</v>
      </c>
      <c r="R22" s="159"/>
      <c r="S22" s="106"/>
      <c r="T22" s="106"/>
      <c r="U22" s="106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</row>
    <row r="23" spans="1:36" s="124" customFormat="1" ht="26.25" customHeight="1" x14ac:dyDescent="0.2">
      <c r="A23" s="132"/>
      <c r="B23" s="203"/>
      <c r="C23" s="96" t="s">
        <v>131</v>
      </c>
      <c r="D23" s="199"/>
      <c r="E23" s="97">
        <f t="shared" ref="E23:Q23" si="5">SUM(E24:E25)</f>
        <v>0</v>
      </c>
      <c r="F23" s="97">
        <f t="shared" si="5"/>
        <v>0</v>
      </c>
      <c r="G23" s="97">
        <f t="shared" si="5"/>
        <v>0</v>
      </c>
      <c r="H23" s="97">
        <f t="shared" si="5"/>
        <v>0</v>
      </c>
      <c r="I23" s="97">
        <f t="shared" si="5"/>
        <v>0</v>
      </c>
      <c r="J23" s="97">
        <f t="shared" si="5"/>
        <v>0</v>
      </c>
      <c r="K23" s="97">
        <f t="shared" si="5"/>
        <v>0</v>
      </c>
      <c r="L23" s="97">
        <f t="shared" si="5"/>
        <v>0</v>
      </c>
      <c r="M23" s="97">
        <f t="shared" si="5"/>
        <v>0</v>
      </c>
      <c r="N23" s="97">
        <f t="shared" si="5"/>
        <v>0</v>
      </c>
      <c r="O23" s="97">
        <f t="shared" si="5"/>
        <v>0</v>
      </c>
      <c r="P23" s="97">
        <f t="shared" si="5"/>
        <v>0</v>
      </c>
      <c r="Q23" s="98">
        <f t="shared" si="5"/>
        <v>0</v>
      </c>
      <c r="R23" s="159"/>
      <c r="S23" s="106"/>
      <c r="T23" s="106"/>
      <c r="U23" s="106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</row>
    <row r="24" spans="1:36" s="120" customFormat="1" ht="26.25" customHeight="1" x14ac:dyDescent="0.2">
      <c r="A24" s="133"/>
      <c r="B24" s="200"/>
      <c r="C24" s="96" t="s">
        <v>205</v>
      </c>
      <c r="D24" s="199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9">
        <f>SUM(E24:P24)</f>
        <v>0</v>
      </c>
      <c r="R24" s="159"/>
      <c r="S24" s="106"/>
      <c r="T24" s="106"/>
      <c r="U24" s="106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</row>
    <row r="25" spans="1:36" s="120" customFormat="1" ht="26.25" customHeight="1" x14ac:dyDescent="0.2">
      <c r="A25" s="133"/>
      <c r="B25" s="200"/>
      <c r="C25" s="96" t="s">
        <v>202</v>
      </c>
      <c r="D25" s="199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9">
        <f>SUM(E25:P25)</f>
        <v>0</v>
      </c>
      <c r="R25" s="159"/>
      <c r="S25" s="106"/>
      <c r="T25" s="106"/>
      <c r="U25" s="106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</row>
    <row r="26" spans="1:36" s="122" customFormat="1" ht="31.5" customHeight="1" x14ac:dyDescent="0.2">
      <c r="A26" s="138"/>
      <c r="B26" s="378" t="s">
        <v>132</v>
      </c>
      <c r="C26" s="376" t="s">
        <v>128</v>
      </c>
      <c r="D26" s="199"/>
      <c r="E26" s="379">
        <f>E8-E15-E19</f>
        <v>0</v>
      </c>
      <c r="F26" s="379">
        <f>F8-F15-F19</f>
        <v>0</v>
      </c>
      <c r="G26" s="379">
        <f>G8-G15-G19</f>
        <v>0</v>
      </c>
      <c r="H26" s="379">
        <f>H8-H15-H19</f>
        <v>0</v>
      </c>
      <c r="I26" s="379">
        <f t="shared" ref="I26:P26" si="6">I8-I15-I19</f>
        <v>0</v>
      </c>
      <c r="J26" s="379">
        <f t="shared" si="6"/>
        <v>0</v>
      </c>
      <c r="K26" s="379">
        <f t="shared" si="6"/>
        <v>0</v>
      </c>
      <c r="L26" s="379">
        <f t="shared" si="6"/>
        <v>0</v>
      </c>
      <c r="M26" s="379">
        <f t="shared" si="6"/>
        <v>0</v>
      </c>
      <c r="N26" s="379">
        <f t="shared" si="6"/>
        <v>0</v>
      </c>
      <c r="O26" s="379">
        <f t="shared" si="6"/>
        <v>0</v>
      </c>
      <c r="P26" s="379">
        <f t="shared" si="6"/>
        <v>0</v>
      </c>
      <c r="Q26" s="380">
        <f>Q8-Q15-Q19</f>
        <v>0</v>
      </c>
      <c r="R26" s="159"/>
      <c r="S26" s="106"/>
      <c r="T26" s="106"/>
      <c r="U26" s="106"/>
    </row>
    <row r="27" spans="1:36" s="127" customFormat="1" ht="25.5" customHeight="1" x14ac:dyDescent="0.2">
      <c r="A27" s="139"/>
      <c r="B27" s="378" t="s">
        <v>31</v>
      </c>
      <c r="C27" s="558" t="s">
        <v>133</v>
      </c>
      <c r="D27" s="559"/>
      <c r="E27" s="559"/>
      <c r="F27" s="559"/>
      <c r="G27" s="559"/>
      <c r="H27" s="559"/>
      <c r="I27" s="559"/>
      <c r="J27" s="559"/>
      <c r="K27" s="559"/>
      <c r="L27" s="559"/>
      <c r="M27" s="559"/>
      <c r="N27" s="559"/>
      <c r="O27" s="559"/>
      <c r="P27" s="559"/>
      <c r="Q27" s="560"/>
      <c r="R27" s="159"/>
      <c r="S27" s="106"/>
      <c r="T27" s="106"/>
      <c r="U27" s="106"/>
    </row>
    <row r="28" spans="1:36" s="127" customFormat="1" ht="26.25" customHeight="1" x14ac:dyDescent="0.2">
      <c r="A28" s="139"/>
      <c r="B28" s="200" t="s">
        <v>30</v>
      </c>
      <c r="C28" s="96" t="s">
        <v>147</v>
      </c>
      <c r="D28" s="199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9">
        <f t="shared" ref="Q28:Q34" si="7">SUM(E28:P28)</f>
        <v>0</v>
      </c>
      <c r="R28" s="159"/>
      <c r="S28" s="106"/>
      <c r="T28" s="106"/>
      <c r="U28" s="106"/>
    </row>
    <row r="29" spans="1:36" s="127" customFormat="1" ht="26.25" customHeight="1" x14ac:dyDescent="0.2">
      <c r="A29" s="139"/>
      <c r="B29" s="200" t="s">
        <v>32</v>
      </c>
      <c r="C29" s="96" t="s">
        <v>134</v>
      </c>
      <c r="D29" s="199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9">
        <f t="shared" si="7"/>
        <v>0</v>
      </c>
      <c r="R29" s="159"/>
      <c r="S29" s="106"/>
      <c r="T29" s="106"/>
      <c r="U29" s="106"/>
    </row>
    <row r="30" spans="1:36" s="120" customFormat="1" ht="26.25" customHeight="1" x14ac:dyDescent="0.2">
      <c r="A30" s="204"/>
      <c r="B30" s="200" t="s">
        <v>33</v>
      </c>
      <c r="C30" s="96" t="s">
        <v>35</v>
      </c>
      <c r="D30" s="199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9">
        <f t="shared" si="7"/>
        <v>0</v>
      </c>
      <c r="R30" s="159"/>
      <c r="S30" s="106"/>
      <c r="T30" s="106"/>
      <c r="U30" s="106"/>
    </row>
    <row r="31" spans="1:36" s="120" customFormat="1" ht="26.25" customHeight="1" x14ac:dyDescent="0.2">
      <c r="A31" s="204"/>
      <c r="B31" s="197" t="s">
        <v>34</v>
      </c>
      <c r="C31" s="198" t="s">
        <v>148</v>
      </c>
      <c r="D31" s="199"/>
      <c r="E31" s="178">
        <f>SUM(E28:E30)</f>
        <v>0</v>
      </c>
      <c r="F31" s="178">
        <f t="shared" ref="F31:O31" si="8">SUM(F28:F30)</f>
        <v>0</v>
      </c>
      <c r="G31" s="178">
        <f t="shared" si="8"/>
        <v>0</v>
      </c>
      <c r="H31" s="178">
        <f t="shared" si="8"/>
        <v>0</v>
      </c>
      <c r="I31" s="178">
        <f t="shared" si="8"/>
        <v>0</v>
      </c>
      <c r="J31" s="178">
        <f t="shared" si="8"/>
        <v>0</v>
      </c>
      <c r="K31" s="178">
        <f t="shared" si="8"/>
        <v>0</v>
      </c>
      <c r="L31" s="178">
        <f t="shared" si="8"/>
        <v>0</v>
      </c>
      <c r="M31" s="178">
        <f t="shared" si="8"/>
        <v>0</v>
      </c>
      <c r="N31" s="178">
        <f t="shared" si="8"/>
        <v>0</v>
      </c>
      <c r="O31" s="178">
        <f t="shared" si="8"/>
        <v>0</v>
      </c>
      <c r="P31" s="178">
        <f>SUM(P28:P30)</f>
        <v>0</v>
      </c>
      <c r="Q31" s="49">
        <f t="shared" si="7"/>
        <v>0</v>
      </c>
      <c r="R31" s="159"/>
      <c r="S31" s="106"/>
      <c r="T31" s="106"/>
      <c r="U31" s="106"/>
    </row>
    <row r="32" spans="1:36" s="127" customFormat="1" ht="26.25" customHeight="1" x14ac:dyDescent="0.2">
      <c r="A32" s="139"/>
      <c r="B32" s="197" t="s">
        <v>19</v>
      </c>
      <c r="C32" s="198" t="s">
        <v>149</v>
      </c>
      <c r="D32" s="199"/>
      <c r="E32" s="178">
        <f>SUM(E33:E41)</f>
        <v>0</v>
      </c>
      <c r="F32" s="178">
        <f>SUM(F33:F41)</f>
        <v>0</v>
      </c>
      <c r="G32" s="178">
        <f t="shared" ref="G32:O32" si="9">SUM(G33:G41)</f>
        <v>0</v>
      </c>
      <c r="H32" s="178">
        <f t="shared" si="9"/>
        <v>0</v>
      </c>
      <c r="I32" s="178">
        <f t="shared" si="9"/>
        <v>0</v>
      </c>
      <c r="J32" s="178">
        <f t="shared" si="9"/>
        <v>0</v>
      </c>
      <c r="K32" s="178">
        <f t="shared" si="9"/>
        <v>0</v>
      </c>
      <c r="L32" s="178">
        <f t="shared" si="9"/>
        <v>0</v>
      </c>
      <c r="M32" s="178">
        <f t="shared" si="9"/>
        <v>0</v>
      </c>
      <c r="N32" s="178">
        <f t="shared" si="9"/>
        <v>0</v>
      </c>
      <c r="O32" s="178">
        <f t="shared" si="9"/>
        <v>0</v>
      </c>
      <c r="P32" s="178">
        <f>SUM(P33:P41)</f>
        <v>0</v>
      </c>
      <c r="Q32" s="49">
        <f t="shared" si="7"/>
        <v>0</v>
      </c>
      <c r="R32" s="159"/>
      <c r="S32" s="106"/>
      <c r="T32" s="106"/>
      <c r="U32" s="106"/>
    </row>
    <row r="33" spans="1:21" s="127" customFormat="1" ht="26.25" customHeight="1" x14ac:dyDescent="0.2">
      <c r="A33" s="139"/>
      <c r="B33" s="203" t="s">
        <v>150</v>
      </c>
      <c r="C33" s="96" t="s">
        <v>151</v>
      </c>
      <c r="D33" s="199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49">
        <f t="shared" si="7"/>
        <v>0</v>
      </c>
      <c r="R33" s="159"/>
      <c r="S33" s="106"/>
      <c r="T33" s="106"/>
      <c r="U33" s="106"/>
    </row>
    <row r="34" spans="1:21" s="127" customFormat="1" ht="26.25" customHeight="1" x14ac:dyDescent="0.2">
      <c r="A34" s="139"/>
      <c r="B34" s="203" t="s">
        <v>152</v>
      </c>
      <c r="C34" s="96" t="s">
        <v>160</v>
      </c>
      <c r="D34" s="199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49">
        <f t="shared" si="7"/>
        <v>0</v>
      </c>
      <c r="R34" s="159"/>
      <c r="S34" s="106"/>
      <c r="T34" s="106"/>
      <c r="U34" s="106"/>
    </row>
    <row r="35" spans="1:21" s="127" customFormat="1" ht="26.25" customHeight="1" x14ac:dyDescent="0.2">
      <c r="A35" s="139"/>
      <c r="B35" s="203" t="s">
        <v>153</v>
      </c>
      <c r="C35" s="96" t="s">
        <v>161</v>
      </c>
      <c r="D35" s="19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49">
        <f t="shared" ref="Q35:Q40" si="10">SUM(E35:P35)</f>
        <v>0</v>
      </c>
      <c r="R35" s="159"/>
      <c r="S35" s="106"/>
      <c r="T35" s="106"/>
      <c r="U35" s="106"/>
    </row>
    <row r="36" spans="1:21" s="127" customFormat="1" ht="26.25" customHeight="1" x14ac:dyDescent="0.2">
      <c r="A36" s="139"/>
      <c r="B36" s="203" t="s">
        <v>154</v>
      </c>
      <c r="C36" s="96" t="s">
        <v>162</v>
      </c>
      <c r="D36" s="199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49">
        <f t="shared" si="10"/>
        <v>0</v>
      </c>
      <c r="R36" s="159"/>
      <c r="S36" s="106"/>
      <c r="T36" s="106"/>
      <c r="U36" s="106"/>
    </row>
    <row r="37" spans="1:21" s="127" customFormat="1" ht="26.25" customHeight="1" x14ac:dyDescent="0.2">
      <c r="A37" s="139"/>
      <c r="B37" s="203" t="s">
        <v>155</v>
      </c>
      <c r="C37" s="96" t="s">
        <v>163</v>
      </c>
      <c r="D37" s="199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49">
        <f t="shared" si="10"/>
        <v>0</v>
      </c>
      <c r="R37" s="159"/>
      <c r="S37" s="106"/>
      <c r="T37" s="106"/>
      <c r="U37" s="106"/>
    </row>
    <row r="38" spans="1:21" s="127" customFormat="1" ht="26.25" customHeight="1" x14ac:dyDescent="0.2">
      <c r="A38" s="139"/>
      <c r="B38" s="203" t="s">
        <v>156</v>
      </c>
      <c r="C38" s="96" t="s">
        <v>164</v>
      </c>
      <c r="D38" s="199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49">
        <f t="shared" si="10"/>
        <v>0</v>
      </c>
      <c r="R38" s="159"/>
      <c r="S38" s="106"/>
      <c r="T38" s="106"/>
      <c r="U38" s="106"/>
    </row>
    <row r="39" spans="1:21" s="127" customFormat="1" ht="26.25" customHeight="1" x14ac:dyDescent="0.2">
      <c r="A39" s="139"/>
      <c r="B39" s="203" t="s">
        <v>157</v>
      </c>
      <c r="C39" s="96" t="s">
        <v>165</v>
      </c>
      <c r="D39" s="199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49">
        <f t="shared" si="10"/>
        <v>0</v>
      </c>
      <c r="R39" s="159"/>
      <c r="S39" s="106"/>
      <c r="T39" s="106"/>
      <c r="U39" s="106"/>
    </row>
    <row r="40" spans="1:21" s="127" customFormat="1" ht="26.25" customHeight="1" x14ac:dyDescent="0.2">
      <c r="A40" s="139"/>
      <c r="B40" s="203" t="s">
        <v>158</v>
      </c>
      <c r="C40" s="96" t="s">
        <v>166</v>
      </c>
      <c r="D40" s="199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49">
        <f t="shared" si="10"/>
        <v>0</v>
      </c>
      <c r="R40" s="159"/>
      <c r="S40" s="106"/>
      <c r="T40" s="106"/>
      <c r="U40" s="106"/>
    </row>
    <row r="41" spans="1:21" s="127" customFormat="1" ht="26.25" customHeight="1" x14ac:dyDescent="0.2">
      <c r="A41" s="139"/>
      <c r="B41" s="203" t="s">
        <v>159</v>
      </c>
      <c r="C41" s="96" t="s">
        <v>167</v>
      </c>
      <c r="D41" s="199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49">
        <f>SUM(E41:P41)</f>
        <v>0</v>
      </c>
      <c r="R41" s="159"/>
      <c r="S41" s="106"/>
      <c r="T41" s="106"/>
      <c r="U41" s="106"/>
    </row>
    <row r="42" spans="1:21" s="127" customFormat="1" ht="26.25" customHeight="1" x14ac:dyDescent="0.2">
      <c r="A42" s="139"/>
      <c r="B42" s="205" t="s">
        <v>36</v>
      </c>
      <c r="C42" s="198" t="s">
        <v>173</v>
      </c>
      <c r="D42" s="199"/>
      <c r="E42" s="178">
        <f>E31-E32</f>
        <v>0</v>
      </c>
      <c r="F42" s="178">
        <f t="shared" ref="F42:O42" si="11">F31-F32</f>
        <v>0</v>
      </c>
      <c r="G42" s="178">
        <f t="shared" si="11"/>
        <v>0</v>
      </c>
      <c r="H42" s="178">
        <f t="shared" si="11"/>
        <v>0</v>
      </c>
      <c r="I42" s="178">
        <f t="shared" si="11"/>
        <v>0</v>
      </c>
      <c r="J42" s="178">
        <f t="shared" si="11"/>
        <v>0</v>
      </c>
      <c r="K42" s="178">
        <f t="shared" si="11"/>
        <v>0</v>
      </c>
      <c r="L42" s="178">
        <f t="shared" si="11"/>
        <v>0</v>
      </c>
      <c r="M42" s="178">
        <f t="shared" si="11"/>
        <v>0</v>
      </c>
      <c r="N42" s="178">
        <f t="shared" si="11"/>
        <v>0</v>
      </c>
      <c r="O42" s="178">
        <f t="shared" si="11"/>
        <v>0</v>
      </c>
      <c r="P42" s="178">
        <f>P31-P32</f>
        <v>0</v>
      </c>
      <c r="Q42" s="179">
        <f>SUM(E42:P42)</f>
        <v>0</v>
      </c>
      <c r="R42" s="159"/>
      <c r="S42" s="106"/>
      <c r="T42" s="106"/>
      <c r="U42" s="106"/>
    </row>
    <row r="43" spans="1:21" s="127" customFormat="1" ht="26.25" customHeight="1" x14ac:dyDescent="0.2">
      <c r="A43" s="139"/>
      <c r="B43" s="197" t="s">
        <v>37</v>
      </c>
      <c r="C43" s="198" t="s">
        <v>168</v>
      </c>
      <c r="D43" s="199"/>
      <c r="E43" s="178">
        <f>E44-E45+E46</f>
        <v>0</v>
      </c>
      <c r="F43" s="178">
        <f>F44-F45+F46</f>
        <v>0</v>
      </c>
      <c r="G43" s="178">
        <f>G44-G45+G46</f>
        <v>0</v>
      </c>
      <c r="H43" s="178">
        <f t="shared" ref="H43:O43" si="12">H44-H45+H46</f>
        <v>0</v>
      </c>
      <c r="I43" s="178">
        <f t="shared" si="12"/>
        <v>0</v>
      </c>
      <c r="J43" s="178">
        <f t="shared" si="12"/>
        <v>0</v>
      </c>
      <c r="K43" s="178">
        <f t="shared" si="12"/>
        <v>0</v>
      </c>
      <c r="L43" s="178">
        <f t="shared" si="12"/>
        <v>0</v>
      </c>
      <c r="M43" s="178">
        <f t="shared" si="12"/>
        <v>0</v>
      </c>
      <c r="N43" s="178">
        <f t="shared" si="12"/>
        <v>0</v>
      </c>
      <c r="O43" s="178">
        <f t="shared" si="12"/>
        <v>0</v>
      </c>
      <c r="P43" s="178">
        <f>P44-P45+P46</f>
        <v>0</v>
      </c>
      <c r="Q43" s="179">
        <f>Q44-Q45+Q46</f>
        <v>0</v>
      </c>
      <c r="R43" s="159"/>
      <c r="S43" s="106"/>
      <c r="T43" s="106"/>
      <c r="U43" s="106"/>
    </row>
    <row r="44" spans="1:21" s="120" customFormat="1" ht="26.25" customHeight="1" x14ac:dyDescent="0.2">
      <c r="A44" s="133"/>
      <c r="B44" s="200"/>
      <c r="C44" s="96" t="s">
        <v>174</v>
      </c>
      <c r="D44" s="199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9">
        <f t="shared" ref="Q44:Q49" si="13">SUM(E44:P44)</f>
        <v>0</v>
      </c>
      <c r="R44" s="159"/>
      <c r="S44" s="106"/>
      <c r="T44" s="106"/>
      <c r="U44" s="106"/>
    </row>
    <row r="45" spans="1:21" s="120" customFormat="1" ht="26.25" customHeight="1" x14ac:dyDescent="0.2">
      <c r="A45" s="133"/>
      <c r="B45" s="200"/>
      <c r="C45" s="96" t="s">
        <v>175</v>
      </c>
      <c r="D45" s="19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9">
        <f t="shared" si="13"/>
        <v>0</v>
      </c>
      <c r="R45" s="159"/>
      <c r="S45" s="106"/>
      <c r="T45" s="106"/>
      <c r="U45" s="106"/>
    </row>
    <row r="46" spans="1:21" s="120" customFormat="1" ht="26.25" customHeight="1" x14ac:dyDescent="0.2">
      <c r="A46" s="133"/>
      <c r="B46" s="200"/>
      <c r="C46" s="96" t="s">
        <v>196</v>
      </c>
      <c r="D46" s="199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9">
        <f t="shared" si="13"/>
        <v>0</v>
      </c>
      <c r="R46" s="159"/>
      <c r="S46" s="106"/>
      <c r="T46" s="106"/>
      <c r="U46" s="106"/>
    </row>
    <row r="47" spans="1:21" s="120" customFormat="1" ht="26.25" customHeight="1" x14ac:dyDescent="0.2">
      <c r="A47" s="133"/>
      <c r="B47" s="200" t="s">
        <v>38</v>
      </c>
      <c r="C47" s="96" t="s">
        <v>77</v>
      </c>
      <c r="D47" s="199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9">
        <f t="shared" si="13"/>
        <v>0</v>
      </c>
      <c r="R47" s="159"/>
      <c r="S47" s="106"/>
      <c r="T47" s="106"/>
      <c r="U47" s="106"/>
    </row>
    <row r="48" spans="1:21" s="120" customFormat="1" ht="26.25" customHeight="1" x14ac:dyDescent="0.2">
      <c r="A48" s="133"/>
      <c r="B48" s="200" t="s">
        <v>39</v>
      </c>
      <c r="C48" s="96" t="s">
        <v>78</v>
      </c>
      <c r="D48" s="199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9">
        <f t="shared" si="13"/>
        <v>0</v>
      </c>
      <c r="R48" s="159"/>
      <c r="S48" s="106"/>
      <c r="T48" s="106"/>
      <c r="U48" s="106"/>
    </row>
    <row r="49" spans="1:28" s="120" customFormat="1" ht="26.25" customHeight="1" x14ac:dyDescent="0.2">
      <c r="A49" s="133"/>
      <c r="B49" s="200" t="s">
        <v>96</v>
      </c>
      <c r="C49" s="96" t="s">
        <v>79</v>
      </c>
      <c r="D49" s="199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9">
        <f t="shared" si="13"/>
        <v>0</v>
      </c>
      <c r="R49" s="159"/>
      <c r="S49" s="106"/>
      <c r="T49" s="106"/>
      <c r="U49" s="106"/>
    </row>
    <row r="50" spans="1:28" s="127" customFormat="1" ht="26.25" customHeight="1" x14ac:dyDescent="0.2">
      <c r="A50" s="139"/>
      <c r="B50" s="197" t="s">
        <v>97</v>
      </c>
      <c r="C50" s="198" t="s">
        <v>169</v>
      </c>
      <c r="D50" s="199"/>
      <c r="E50" s="178">
        <f>E43+E47+E48+E49</f>
        <v>0</v>
      </c>
      <c r="F50" s="178">
        <f t="shared" ref="F50:O50" si="14">F43+F47+F48+F49</f>
        <v>0</v>
      </c>
      <c r="G50" s="178">
        <f t="shared" si="14"/>
        <v>0</v>
      </c>
      <c r="H50" s="178">
        <f t="shared" si="14"/>
        <v>0</v>
      </c>
      <c r="I50" s="178">
        <f t="shared" si="14"/>
        <v>0</v>
      </c>
      <c r="J50" s="178">
        <f t="shared" si="14"/>
        <v>0</v>
      </c>
      <c r="K50" s="178">
        <f t="shared" si="14"/>
        <v>0</v>
      </c>
      <c r="L50" s="178">
        <f t="shared" si="14"/>
        <v>0</v>
      </c>
      <c r="M50" s="178">
        <f t="shared" si="14"/>
        <v>0</v>
      </c>
      <c r="N50" s="178">
        <f t="shared" si="14"/>
        <v>0</v>
      </c>
      <c r="O50" s="178">
        <f t="shared" si="14"/>
        <v>0</v>
      </c>
      <c r="P50" s="178">
        <f>P43+P47+P48+P49</f>
        <v>0</v>
      </c>
      <c r="Q50" s="179">
        <f>Q43+Q47+Q48+Q49</f>
        <v>0</v>
      </c>
      <c r="R50" s="159"/>
      <c r="S50" s="106"/>
      <c r="T50" s="106"/>
      <c r="U50" s="106"/>
    </row>
    <row r="51" spans="1:28" s="122" customFormat="1" ht="33.75" customHeight="1" x14ac:dyDescent="0.2">
      <c r="A51" s="138"/>
      <c r="B51" s="378" t="s">
        <v>80</v>
      </c>
      <c r="C51" s="376" t="s">
        <v>170</v>
      </c>
      <c r="D51" s="199"/>
      <c r="E51" s="379">
        <f>E42-E50</f>
        <v>0</v>
      </c>
      <c r="F51" s="379">
        <f>F42-F50</f>
        <v>0</v>
      </c>
      <c r="G51" s="379">
        <f t="shared" ref="G51:P51" si="15">G42-G50</f>
        <v>0</v>
      </c>
      <c r="H51" s="379">
        <f t="shared" si="15"/>
        <v>0</v>
      </c>
      <c r="I51" s="379">
        <f t="shared" si="15"/>
        <v>0</v>
      </c>
      <c r="J51" s="379">
        <f t="shared" si="15"/>
        <v>0</v>
      </c>
      <c r="K51" s="379">
        <f t="shared" si="15"/>
        <v>0</v>
      </c>
      <c r="L51" s="379">
        <f t="shared" si="15"/>
        <v>0</v>
      </c>
      <c r="M51" s="379">
        <f t="shared" si="15"/>
        <v>0</v>
      </c>
      <c r="N51" s="379">
        <f t="shared" si="15"/>
        <v>0</v>
      </c>
      <c r="O51" s="379">
        <f t="shared" si="15"/>
        <v>0</v>
      </c>
      <c r="P51" s="379">
        <f t="shared" si="15"/>
        <v>0</v>
      </c>
      <c r="Q51" s="380">
        <f>SUM(E51:P51)</f>
        <v>0</v>
      </c>
      <c r="R51" s="159"/>
      <c r="S51" s="106"/>
      <c r="T51" s="106"/>
      <c r="U51" s="106"/>
    </row>
    <row r="52" spans="1:28" s="127" customFormat="1" ht="26.25" customHeight="1" x14ac:dyDescent="0.2">
      <c r="A52" s="139"/>
      <c r="B52" s="197" t="s">
        <v>82</v>
      </c>
      <c r="C52" s="198" t="s">
        <v>24</v>
      </c>
      <c r="D52" s="199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9"/>
      <c r="R52" s="159"/>
      <c r="S52" s="106"/>
      <c r="T52" s="106"/>
      <c r="U52" s="106"/>
      <c r="V52" s="128"/>
    </row>
    <row r="53" spans="1:28" s="122" customFormat="1" ht="26.25" customHeight="1" x14ac:dyDescent="0.2">
      <c r="A53" s="138"/>
      <c r="B53" s="378" t="s">
        <v>81</v>
      </c>
      <c r="C53" s="376" t="s">
        <v>171</v>
      </c>
      <c r="D53" s="199"/>
      <c r="E53" s="379">
        <f>E26+E51</f>
        <v>0</v>
      </c>
      <c r="F53" s="379">
        <f>F26+F51</f>
        <v>0</v>
      </c>
      <c r="G53" s="379">
        <f t="shared" ref="G53:O53" si="16">G26+G51</f>
        <v>0</v>
      </c>
      <c r="H53" s="379">
        <f t="shared" si="16"/>
        <v>0</v>
      </c>
      <c r="I53" s="379">
        <f t="shared" si="16"/>
        <v>0</v>
      </c>
      <c r="J53" s="379">
        <f t="shared" si="16"/>
        <v>0</v>
      </c>
      <c r="K53" s="379">
        <f t="shared" si="16"/>
        <v>0</v>
      </c>
      <c r="L53" s="379">
        <f t="shared" si="16"/>
        <v>0</v>
      </c>
      <c r="M53" s="379">
        <f t="shared" si="16"/>
        <v>0</v>
      </c>
      <c r="N53" s="379">
        <f t="shared" si="16"/>
        <v>0</v>
      </c>
      <c r="O53" s="379">
        <f t="shared" si="16"/>
        <v>0</v>
      </c>
      <c r="P53" s="379">
        <f>P26+P51</f>
        <v>0</v>
      </c>
      <c r="Q53" s="380">
        <f>Q26+Q51</f>
        <v>0</v>
      </c>
      <c r="R53" s="159"/>
      <c r="S53" s="106"/>
      <c r="T53" s="106"/>
      <c r="U53" s="106"/>
    </row>
    <row r="54" spans="1:28" s="120" customFormat="1" ht="26.25" customHeight="1" x14ac:dyDescent="0.2">
      <c r="A54" s="133"/>
      <c r="B54" s="378" t="s">
        <v>69</v>
      </c>
      <c r="C54" s="381" t="s">
        <v>68</v>
      </c>
      <c r="D54" s="180"/>
      <c r="E54" s="379">
        <f>D54</f>
        <v>0</v>
      </c>
      <c r="F54" s="379">
        <f t="shared" ref="F54:P54" si="17">E55</f>
        <v>0</v>
      </c>
      <c r="G54" s="379">
        <f t="shared" si="17"/>
        <v>0</v>
      </c>
      <c r="H54" s="379">
        <f>G55</f>
        <v>0</v>
      </c>
      <c r="I54" s="379">
        <f t="shared" si="17"/>
        <v>0</v>
      </c>
      <c r="J54" s="379">
        <f t="shared" si="17"/>
        <v>0</v>
      </c>
      <c r="K54" s="379">
        <f t="shared" si="17"/>
        <v>0</v>
      </c>
      <c r="L54" s="379">
        <f t="shared" si="17"/>
        <v>0</v>
      </c>
      <c r="M54" s="379">
        <f t="shared" si="17"/>
        <v>0</v>
      </c>
      <c r="N54" s="379">
        <f t="shared" si="17"/>
        <v>0</v>
      </c>
      <c r="O54" s="379">
        <f t="shared" si="17"/>
        <v>0</v>
      </c>
      <c r="P54" s="379">
        <f t="shared" si="17"/>
        <v>0</v>
      </c>
      <c r="Q54" s="380">
        <f>D54</f>
        <v>0</v>
      </c>
      <c r="R54" s="159"/>
      <c r="S54" s="106"/>
      <c r="T54" s="106"/>
      <c r="U54" s="106"/>
      <c r="V54" s="130"/>
      <c r="W54" s="130"/>
      <c r="X54" s="130"/>
      <c r="Y54" s="130"/>
      <c r="Z54" s="130"/>
      <c r="AA54" s="130"/>
      <c r="AB54" s="130"/>
    </row>
    <row r="55" spans="1:28" s="122" customFormat="1" ht="30" customHeight="1" thickBot="1" x14ac:dyDescent="0.25">
      <c r="A55" s="138"/>
      <c r="B55" s="382" t="s">
        <v>172</v>
      </c>
      <c r="C55" s="383" t="s">
        <v>176</v>
      </c>
      <c r="D55" s="384">
        <f>SUM(D54)</f>
        <v>0</v>
      </c>
      <c r="E55" s="384">
        <f>E53+E54</f>
        <v>0</v>
      </c>
      <c r="F55" s="384">
        <f>F53+F54</f>
        <v>0</v>
      </c>
      <c r="G55" s="384">
        <f t="shared" ref="G55:O55" si="18">G53+G54</f>
        <v>0</v>
      </c>
      <c r="H55" s="384">
        <f t="shared" si="18"/>
        <v>0</v>
      </c>
      <c r="I55" s="384">
        <f t="shared" si="18"/>
        <v>0</v>
      </c>
      <c r="J55" s="384">
        <f t="shared" si="18"/>
        <v>0</v>
      </c>
      <c r="K55" s="384">
        <f t="shared" si="18"/>
        <v>0</v>
      </c>
      <c r="L55" s="384">
        <f t="shared" si="18"/>
        <v>0</v>
      </c>
      <c r="M55" s="384">
        <f t="shared" si="18"/>
        <v>0</v>
      </c>
      <c r="N55" s="384">
        <f t="shared" si="18"/>
        <v>0</v>
      </c>
      <c r="O55" s="384">
        <f t="shared" si="18"/>
        <v>0</v>
      </c>
      <c r="P55" s="384">
        <f>P53+P54</f>
        <v>0</v>
      </c>
      <c r="Q55" s="385">
        <f>Q53+Q54</f>
        <v>0</v>
      </c>
      <c r="R55" s="159"/>
      <c r="S55" s="106"/>
      <c r="T55" s="106"/>
      <c r="U55" s="106"/>
    </row>
    <row r="56" spans="1:28" s="154" customFormat="1" x14ac:dyDescent="0.2">
      <c r="A56" s="116"/>
      <c r="B56" s="150"/>
      <c r="C56" s="151" t="s">
        <v>22</v>
      </c>
      <c r="D56" s="151"/>
      <c r="E56" s="152"/>
      <c r="F56" s="152"/>
      <c r="G56" s="152"/>
      <c r="H56" s="152"/>
      <c r="I56" s="152"/>
      <c r="J56" s="152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</row>
    <row r="57" spans="1:28" s="106" customFormat="1" x14ac:dyDescent="0.2">
      <c r="B57" s="155"/>
      <c r="C57" s="156"/>
      <c r="D57" s="156"/>
    </row>
    <row r="58" spans="1:28" s="106" customFormat="1" x14ac:dyDescent="0.2">
      <c r="B58" s="155"/>
      <c r="C58" s="156"/>
      <c r="D58" s="156"/>
    </row>
    <row r="59" spans="1:28" s="106" customFormat="1" x14ac:dyDescent="0.2">
      <c r="B59" s="155"/>
      <c r="C59" s="156"/>
      <c r="D59" s="156"/>
    </row>
    <row r="60" spans="1:28" s="106" customFormat="1" x14ac:dyDescent="0.2">
      <c r="B60" s="155"/>
      <c r="C60" s="156"/>
      <c r="D60" s="156"/>
    </row>
    <row r="61" spans="1:28" s="106" customFormat="1" x14ac:dyDescent="0.2">
      <c r="B61" s="155"/>
      <c r="C61" s="156"/>
      <c r="D61" s="156"/>
    </row>
    <row r="62" spans="1:28" s="106" customFormat="1" x14ac:dyDescent="0.2">
      <c r="B62" s="155"/>
      <c r="C62" s="156"/>
      <c r="D62" s="156"/>
    </row>
    <row r="63" spans="1:28" s="106" customFormat="1" x14ac:dyDescent="0.2">
      <c r="B63" s="155"/>
      <c r="C63" s="156"/>
      <c r="D63" s="156"/>
    </row>
    <row r="64" spans="1:28" s="106" customFormat="1" x14ac:dyDescent="0.2">
      <c r="B64" s="155"/>
      <c r="C64" s="156"/>
      <c r="D64" s="156"/>
    </row>
    <row r="65" spans="2:4" s="106" customFormat="1" x14ac:dyDescent="0.2">
      <c r="B65" s="155"/>
      <c r="C65" s="156"/>
      <c r="D65" s="156"/>
    </row>
    <row r="66" spans="2:4" s="106" customFormat="1" x14ac:dyDescent="0.2">
      <c r="B66" s="155"/>
      <c r="C66" s="156"/>
      <c r="D66" s="156"/>
    </row>
    <row r="67" spans="2:4" s="106" customFormat="1" x14ac:dyDescent="0.2">
      <c r="B67" s="155"/>
      <c r="C67" s="156"/>
      <c r="D67" s="156"/>
    </row>
    <row r="68" spans="2:4" s="106" customFormat="1" x14ac:dyDescent="0.2">
      <c r="B68" s="155"/>
      <c r="C68" s="156"/>
      <c r="D68" s="156"/>
    </row>
    <row r="69" spans="2:4" s="106" customFormat="1" x14ac:dyDescent="0.2">
      <c r="B69" s="155"/>
      <c r="C69" s="156"/>
      <c r="D69" s="156"/>
    </row>
    <row r="70" spans="2:4" s="106" customFormat="1" x14ac:dyDescent="0.2">
      <c r="B70" s="155"/>
      <c r="C70" s="156"/>
      <c r="D70" s="156"/>
    </row>
    <row r="71" spans="2:4" s="106" customFormat="1" x14ac:dyDescent="0.2">
      <c r="B71" s="155"/>
      <c r="C71" s="156"/>
      <c r="D71" s="156"/>
    </row>
    <row r="72" spans="2:4" s="106" customFormat="1" x14ac:dyDescent="0.2">
      <c r="B72" s="155"/>
      <c r="C72" s="156"/>
      <c r="D72" s="156"/>
    </row>
    <row r="73" spans="2:4" s="106" customFormat="1" x14ac:dyDescent="0.2">
      <c r="B73" s="155"/>
      <c r="C73" s="156"/>
      <c r="D73" s="156"/>
    </row>
    <row r="74" spans="2:4" s="106" customFormat="1" x14ac:dyDescent="0.2">
      <c r="B74" s="155"/>
      <c r="C74" s="156"/>
      <c r="D74" s="156"/>
    </row>
    <row r="75" spans="2:4" s="106" customFormat="1" x14ac:dyDescent="0.2">
      <c r="B75" s="155"/>
      <c r="C75" s="156"/>
      <c r="D75" s="156"/>
    </row>
    <row r="76" spans="2:4" s="106" customFormat="1" x14ac:dyDescent="0.2">
      <c r="B76" s="155"/>
      <c r="C76" s="156"/>
      <c r="D76" s="156"/>
    </row>
    <row r="77" spans="2:4" s="106" customFormat="1" x14ac:dyDescent="0.2">
      <c r="B77" s="155"/>
      <c r="C77" s="156"/>
      <c r="D77" s="156"/>
    </row>
    <row r="78" spans="2:4" s="106" customFormat="1" x14ac:dyDescent="0.2">
      <c r="B78" s="155"/>
      <c r="C78" s="156"/>
      <c r="D78" s="156"/>
    </row>
    <row r="79" spans="2:4" s="106" customFormat="1" x14ac:dyDescent="0.2">
      <c r="B79" s="155"/>
      <c r="C79" s="156"/>
      <c r="D79" s="156"/>
    </row>
    <row r="80" spans="2:4" s="106" customFormat="1" x14ac:dyDescent="0.2">
      <c r="B80" s="155"/>
      <c r="C80" s="156"/>
      <c r="D80" s="156"/>
    </row>
    <row r="81" spans="2:4" s="106" customFormat="1" x14ac:dyDescent="0.2">
      <c r="B81" s="155"/>
      <c r="C81" s="156"/>
      <c r="D81" s="156"/>
    </row>
    <row r="82" spans="2:4" s="106" customFormat="1" x14ac:dyDescent="0.2">
      <c r="B82" s="155"/>
      <c r="C82" s="156"/>
      <c r="D82" s="156"/>
    </row>
    <row r="83" spans="2:4" s="106" customFormat="1" x14ac:dyDescent="0.2">
      <c r="B83" s="155"/>
      <c r="C83" s="156"/>
      <c r="D83" s="156"/>
    </row>
    <row r="84" spans="2:4" s="106" customFormat="1" x14ac:dyDescent="0.2">
      <c r="B84" s="155"/>
      <c r="C84" s="156"/>
      <c r="D84" s="156"/>
    </row>
    <row r="85" spans="2:4" s="106" customFormat="1" x14ac:dyDescent="0.2">
      <c r="B85" s="155"/>
      <c r="C85" s="156"/>
      <c r="D85" s="156"/>
    </row>
    <row r="86" spans="2:4" s="106" customFormat="1" x14ac:dyDescent="0.2">
      <c r="B86" s="155"/>
      <c r="C86" s="156"/>
      <c r="D86" s="156"/>
    </row>
    <row r="87" spans="2:4" s="106" customFormat="1" x14ac:dyDescent="0.2">
      <c r="B87" s="155"/>
      <c r="C87" s="156"/>
      <c r="D87" s="156"/>
    </row>
    <row r="88" spans="2:4" s="106" customFormat="1" x14ac:dyDescent="0.2">
      <c r="B88" s="155"/>
      <c r="C88" s="156"/>
      <c r="D88" s="156"/>
    </row>
    <row r="89" spans="2:4" s="106" customFormat="1" x14ac:dyDescent="0.2">
      <c r="B89" s="155"/>
      <c r="C89" s="156"/>
      <c r="D89" s="156"/>
    </row>
    <row r="90" spans="2:4" s="106" customFormat="1" x14ac:dyDescent="0.2">
      <c r="B90" s="155"/>
      <c r="C90" s="156"/>
      <c r="D90" s="156"/>
    </row>
    <row r="91" spans="2:4" s="106" customFormat="1" x14ac:dyDescent="0.2">
      <c r="B91" s="155"/>
      <c r="C91" s="156"/>
      <c r="D91" s="156"/>
    </row>
    <row r="92" spans="2:4" s="106" customFormat="1" x14ac:dyDescent="0.2">
      <c r="B92" s="155"/>
      <c r="C92" s="156"/>
      <c r="D92" s="156"/>
    </row>
    <row r="93" spans="2:4" s="106" customFormat="1" x14ac:dyDescent="0.2">
      <c r="B93" s="155"/>
      <c r="C93" s="156"/>
      <c r="D93" s="156"/>
    </row>
    <row r="94" spans="2:4" s="106" customFormat="1" x14ac:dyDescent="0.2">
      <c r="B94" s="155"/>
      <c r="C94" s="156"/>
      <c r="D94" s="156"/>
    </row>
    <row r="95" spans="2:4" s="106" customFormat="1" x14ac:dyDescent="0.2">
      <c r="B95" s="155"/>
      <c r="C95" s="156"/>
      <c r="D95" s="156"/>
    </row>
    <row r="96" spans="2:4" s="106" customFormat="1" x14ac:dyDescent="0.2">
      <c r="B96" s="155"/>
      <c r="C96" s="156"/>
      <c r="D96" s="156"/>
    </row>
    <row r="97" spans="2:4" s="106" customFormat="1" x14ac:dyDescent="0.2">
      <c r="B97" s="155"/>
      <c r="C97" s="156"/>
      <c r="D97" s="156"/>
    </row>
    <row r="98" spans="2:4" s="106" customFormat="1" x14ac:dyDescent="0.2">
      <c r="B98" s="155"/>
      <c r="C98" s="156"/>
      <c r="D98" s="156"/>
    </row>
    <row r="99" spans="2:4" s="106" customFormat="1" x14ac:dyDescent="0.2">
      <c r="B99" s="155"/>
      <c r="C99" s="156"/>
      <c r="D99" s="156"/>
    </row>
    <row r="100" spans="2:4" s="106" customFormat="1" x14ac:dyDescent="0.2">
      <c r="B100" s="155"/>
      <c r="C100" s="156"/>
      <c r="D100" s="156"/>
    </row>
    <row r="101" spans="2:4" s="106" customFormat="1" x14ac:dyDescent="0.2">
      <c r="B101" s="155"/>
      <c r="C101" s="156"/>
      <c r="D101" s="156"/>
    </row>
    <row r="102" spans="2:4" s="106" customFormat="1" x14ac:dyDescent="0.2">
      <c r="B102" s="155"/>
      <c r="C102" s="156"/>
      <c r="D102" s="156"/>
    </row>
    <row r="103" spans="2:4" s="106" customFormat="1" x14ac:dyDescent="0.2">
      <c r="B103" s="155"/>
      <c r="C103" s="156"/>
      <c r="D103" s="156"/>
    </row>
    <row r="104" spans="2:4" s="106" customFormat="1" x14ac:dyDescent="0.2">
      <c r="B104" s="155"/>
      <c r="C104" s="156"/>
      <c r="D104" s="156"/>
    </row>
  </sheetData>
  <mergeCells count="8">
    <mergeCell ref="B3:O3"/>
    <mergeCell ref="C27:Q27"/>
    <mergeCell ref="Q6:Q7"/>
    <mergeCell ref="E5:P5"/>
    <mergeCell ref="C7:P7"/>
    <mergeCell ref="B4:Q4"/>
    <mergeCell ref="P2:Q3"/>
    <mergeCell ref="B2:O2"/>
  </mergeCells>
  <phoneticPr fontId="0" type="noConversion"/>
  <dataValidations xWindow="397" yWindow="102" count="2">
    <dataValidation type="custom" allowBlank="1" showInputMessage="1" showErrorMessage="1" sqref="Q48 V48:IV48 A48">
      <formula1>0</formula1>
    </dataValidation>
    <dataValidation allowBlank="1" showInputMessage="1" showErrorMessage="1" promptTitle="Atentie!" prompt="Continutul celulelor nu poate fi modificat!" sqref="P2"/>
  </dataValidations>
  <printOptions horizontalCentered="1" verticalCentered="1"/>
  <pageMargins left="7.0000000000000007E-2" right="0.5" top="0.32" bottom="0.39" header="0.13" footer="7.874015748031496E-2"/>
  <pageSetup paperSize="9" scale="40" orientation="landscape" r:id="rId1"/>
  <headerFooter alignWithMargins="0">
    <oddFooter>&amp;L&amp;A&amp;C&amp;D&amp;R&amp;P/&amp;N</oddFooter>
  </headerFooter>
  <rowBreaks count="1" manualBreakCount="1">
    <brk id="55" min="1" max="21" man="1"/>
  </rowBreaks>
  <ignoredErrors>
    <ignoredError sqref="E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5">
    <tabColor indexed="56"/>
    <pageSetUpPr autoPageBreaks="0" fitToPage="1"/>
  </sheetPr>
  <dimension ref="A1:AP56"/>
  <sheetViews>
    <sheetView showGridLines="0" showZeros="0" view="pageBreakPreview" topLeftCell="A22" zoomScale="50" zoomScaleNormal="50" zoomScaleSheetLayoutView="50" workbookViewId="0">
      <pane xSplit="3" topLeftCell="E1" activePane="topRight" state="frozen"/>
      <selection activeCell="H40" sqref="H40"/>
      <selection pane="topRight" activeCell="Q55" sqref="Q55"/>
    </sheetView>
  </sheetViews>
  <sheetFormatPr defaultColWidth="0" defaultRowHeight="12.75" x14ac:dyDescent="0.2"/>
  <cols>
    <col min="1" max="1" width="2.5703125" style="1" customWidth="1"/>
    <col min="2" max="2" width="3.42578125" style="6" customWidth="1"/>
    <col min="3" max="3" width="56.140625" style="2" customWidth="1"/>
    <col min="4" max="4" width="17.140625" style="2" customWidth="1"/>
    <col min="5" max="17" width="17.28515625" style="1" customWidth="1"/>
    <col min="18" max="21" width="12.7109375" style="1" customWidth="1"/>
    <col min="22" max="22" width="9.42578125" style="1" hidden="1" customWidth="1"/>
    <col min="23" max="16384" width="0" style="1" hidden="1"/>
  </cols>
  <sheetData>
    <row r="1" spans="1:42" s="12" customFormat="1" ht="13.5" thickBot="1" x14ac:dyDescent="0.25">
      <c r="A1" s="11"/>
      <c r="B1" s="9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42" s="13" customFormat="1" ht="15.75" x14ac:dyDescent="0.2">
      <c r="A2" s="27"/>
      <c r="B2" s="543" t="s">
        <v>144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79" t="s">
        <v>442</v>
      </c>
      <c r="Q2" s="580"/>
      <c r="R2" s="25"/>
      <c r="S2" s="7"/>
      <c r="T2" s="7"/>
      <c r="U2" s="7"/>
    </row>
    <row r="3" spans="1:42" s="13" customFormat="1" ht="23.25" x14ac:dyDescent="0.2">
      <c r="A3" s="28"/>
      <c r="B3" s="583" t="s">
        <v>428</v>
      </c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1"/>
      <c r="Q3" s="582"/>
      <c r="R3" s="25"/>
      <c r="S3" s="7"/>
      <c r="T3" s="7"/>
      <c r="U3" s="7"/>
    </row>
    <row r="4" spans="1:42" s="13" customFormat="1" ht="15.75" customHeight="1" x14ac:dyDescent="0.2">
      <c r="A4" s="28"/>
      <c r="B4" s="586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8"/>
      <c r="R4" s="25"/>
      <c r="S4" s="7"/>
      <c r="T4" s="7"/>
      <c r="U4" s="7"/>
    </row>
    <row r="5" spans="1:42" s="13" customFormat="1" ht="23.25" customHeight="1" x14ac:dyDescent="0.2">
      <c r="A5" s="28"/>
      <c r="B5" s="193"/>
      <c r="C5" s="194" t="s">
        <v>137</v>
      </c>
      <c r="D5" s="194"/>
      <c r="E5" s="585" t="s">
        <v>179</v>
      </c>
      <c r="F5" s="585"/>
      <c r="G5" s="585"/>
      <c r="H5" s="585"/>
      <c r="I5" s="585"/>
      <c r="J5" s="585"/>
      <c r="K5" s="585"/>
      <c r="L5" s="585"/>
      <c r="M5" s="585"/>
      <c r="N5" s="585"/>
      <c r="O5" s="585"/>
      <c r="P5" s="585"/>
      <c r="Q5" s="195" t="s">
        <v>67</v>
      </c>
      <c r="R5" s="25"/>
      <c r="S5"/>
      <c r="T5"/>
      <c r="U5"/>
    </row>
    <row r="6" spans="1:42" s="13" customFormat="1" ht="24" customHeight="1" x14ac:dyDescent="0.2">
      <c r="A6" s="28"/>
      <c r="B6" s="160"/>
      <c r="C6" s="36" t="s">
        <v>6</v>
      </c>
      <c r="D6" s="143"/>
      <c r="E6" s="52" t="s">
        <v>7</v>
      </c>
      <c r="F6" s="52" t="s">
        <v>8</v>
      </c>
      <c r="G6" s="52" t="s">
        <v>9</v>
      </c>
      <c r="H6" s="52" t="s">
        <v>10</v>
      </c>
      <c r="I6" s="52" t="s">
        <v>11</v>
      </c>
      <c r="J6" s="52" t="s">
        <v>12</v>
      </c>
      <c r="K6" s="52" t="s">
        <v>13</v>
      </c>
      <c r="L6" s="52" t="s">
        <v>14</v>
      </c>
      <c r="M6" s="52" t="s">
        <v>15</v>
      </c>
      <c r="N6" s="52" t="s">
        <v>16</v>
      </c>
      <c r="O6" s="52" t="s">
        <v>17</v>
      </c>
      <c r="P6" s="52" t="s">
        <v>18</v>
      </c>
      <c r="Q6" s="575" t="s">
        <v>184</v>
      </c>
      <c r="R6" s="25"/>
      <c r="S6"/>
      <c r="T6"/>
      <c r="U6"/>
    </row>
    <row r="7" spans="1:42" s="14" customFormat="1" ht="24" customHeight="1" x14ac:dyDescent="0.2">
      <c r="A7" s="29"/>
      <c r="B7" s="189" t="s">
        <v>19</v>
      </c>
      <c r="C7" s="576" t="s">
        <v>20</v>
      </c>
      <c r="D7" s="576"/>
      <c r="E7" s="576"/>
      <c r="F7" s="576"/>
      <c r="G7" s="576"/>
      <c r="H7" s="576"/>
      <c r="I7" s="576"/>
      <c r="J7" s="576"/>
      <c r="K7" s="576"/>
      <c r="L7" s="576"/>
      <c r="M7" s="576"/>
      <c r="N7" s="576"/>
      <c r="O7" s="576"/>
      <c r="P7" s="576"/>
      <c r="Q7" s="575"/>
      <c r="R7" s="25"/>
      <c r="S7"/>
      <c r="T7"/>
      <c r="U7"/>
    </row>
    <row r="8" spans="1:42" s="14" customFormat="1" ht="26.25" customHeight="1" x14ac:dyDescent="0.2">
      <c r="A8" s="29"/>
      <c r="B8" s="197" t="s">
        <v>21</v>
      </c>
      <c r="C8" s="198" t="s">
        <v>72</v>
      </c>
      <c r="D8" s="199"/>
      <c r="E8" s="178">
        <f>E9+E10+E11+E14</f>
        <v>0</v>
      </c>
      <c r="F8" s="178">
        <f t="shared" ref="F8:P8" si="0">F9+F10+F11+F14</f>
        <v>0</v>
      </c>
      <c r="G8" s="178">
        <f t="shared" si="0"/>
        <v>0</v>
      </c>
      <c r="H8" s="178">
        <f>H9+H10+H11+H14</f>
        <v>0</v>
      </c>
      <c r="I8" s="178">
        <f>I9+I10+I11+I14</f>
        <v>0</v>
      </c>
      <c r="J8" s="178">
        <f>J9+J10+J11+J14</f>
        <v>0</v>
      </c>
      <c r="K8" s="178">
        <f t="shared" si="0"/>
        <v>0</v>
      </c>
      <c r="L8" s="178">
        <f t="shared" si="0"/>
        <v>0</v>
      </c>
      <c r="M8" s="178">
        <f t="shared" si="0"/>
        <v>0</v>
      </c>
      <c r="N8" s="178">
        <f t="shared" si="0"/>
        <v>0</v>
      </c>
      <c r="O8" s="178">
        <f t="shared" si="0"/>
        <v>0</v>
      </c>
      <c r="P8" s="178">
        <f t="shared" si="0"/>
        <v>0</v>
      </c>
      <c r="Q8" s="179">
        <f>SUM(Q9:Q11)+Q14</f>
        <v>0</v>
      </c>
      <c r="R8" s="25"/>
      <c r="S8"/>
      <c r="T8"/>
      <c r="U8"/>
    </row>
    <row r="9" spans="1:42" s="13" customFormat="1" ht="26.25" customHeight="1" x14ac:dyDescent="0.2">
      <c r="A9" s="28"/>
      <c r="B9" s="200"/>
      <c r="C9" s="96" t="s">
        <v>146</v>
      </c>
      <c r="D9" s="199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9">
        <f>SUM(E9:P9)</f>
        <v>0</v>
      </c>
      <c r="R9" s="25"/>
      <c r="S9"/>
      <c r="T9"/>
      <c r="U9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</row>
    <row r="10" spans="1:42" s="13" customFormat="1" ht="26.25" customHeight="1" x14ac:dyDescent="0.2">
      <c r="A10" s="28"/>
      <c r="B10" s="200"/>
      <c r="C10" s="96" t="s">
        <v>54</v>
      </c>
      <c r="D10" s="199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9">
        <f>SUM(E10:P10)</f>
        <v>0</v>
      </c>
      <c r="R10" s="25"/>
      <c r="S10"/>
      <c r="T10"/>
      <c r="U1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</row>
    <row r="11" spans="1:42" s="13" customFormat="1" ht="26.25" customHeight="1" x14ac:dyDescent="0.2">
      <c r="A11" s="28"/>
      <c r="B11" s="200"/>
      <c r="C11" s="96" t="s">
        <v>55</v>
      </c>
      <c r="D11" s="199"/>
      <c r="E11" s="47">
        <f t="shared" ref="E11:Q11" si="1">SUM(E12:E13)</f>
        <v>0</v>
      </c>
      <c r="F11" s="47">
        <f t="shared" si="1"/>
        <v>0</v>
      </c>
      <c r="G11" s="47">
        <f t="shared" si="1"/>
        <v>0</v>
      </c>
      <c r="H11" s="47">
        <f t="shared" si="1"/>
        <v>0</v>
      </c>
      <c r="I11" s="47">
        <f t="shared" si="1"/>
        <v>0</v>
      </c>
      <c r="J11" s="47">
        <f t="shared" si="1"/>
        <v>0</v>
      </c>
      <c r="K11" s="47">
        <f t="shared" si="1"/>
        <v>0</v>
      </c>
      <c r="L11" s="47">
        <f t="shared" si="1"/>
        <v>0</v>
      </c>
      <c r="M11" s="47">
        <f t="shared" si="1"/>
        <v>0</v>
      </c>
      <c r="N11" s="47">
        <f t="shared" si="1"/>
        <v>0</v>
      </c>
      <c r="O11" s="47">
        <f t="shared" si="1"/>
        <v>0</v>
      </c>
      <c r="P11" s="47">
        <f t="shared" si="1"/>
        <v>0</v>
      </c>
      <c r="Q11" s="179">
        <f t="shared" si="1"/>
        <v>0</v>
      </c>
      <c r="R11" s="25"/>
      <c r="S11"/>
      <c r="T11"/>
      <c r="U11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2" s="13" customFormat="1" ht="26.25" customHeight="1" x14ac:dyDescent="0.2">
      <c r="A12" s="28"/>
      <c r="B12" s="200"/>
      <c r="C12" s="201" t="s">
        <v>198</v>
      </c>
      <c r="D12" s="202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9">
        <f>SUM(E12:P12)</f>
        <v>0</v>
      </c>
      <c r="R12" s="25"/>
      <c r="S12"/>
      <c r="T12"/>
      <c r="U12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2" s="13" customFormat="1" ht="26.25" customHeight="1" x14ac:dyDescent="0.2">
      <c r="A13" s="28"/>
      <c r="B13" s="200"/>
      <c r="C13" s="96" t="s">
        <v>193</v>
      </c>
      <c r="D13" s="202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9">
        <f>SUM(E13:P13)</f>
        <v>0</v>
      </c>
      <c r="R13" s="25"/>
      <c r="S13"/>
      <c r="T13"/>
      <c r="U13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s="13" customFormat="1" ht="26.25" customHeight="1" x14ac:dyDescent="0.2">
      <c r="A14" s="28"/>
      <c r="B14" s="200"/>
      <c r="C14" s="96" t="s">
        <v>319</v>
      </c>
      <c r="D14" s="199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179">
        <f>SUM(E14:P14)</f>
        <v>0</v>
      </c>
      <c r="R14" s="25"/>
      <c r="S14"/>
      <c r="T14"/>
      <c r="U14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s="14" customFormat="1" ht="26.25" customHeight="1" x14ac:dyDescent="0.2">
      <c r="A15" s="29"/>
      <c r="B15" s="197" t="s">
        <v>56</v>
      </c>
      <c r="C15" s="198" t="s">
        <v>127</v>
      </c>
      <c r="D15" s="199"/>
      <c r="E15" s="178">
        <f>SUM(E16:E18)</f>
        <v>0</v>
      </c>
      <c r="F15" s="178">
        <f>SUM(F16:F18)</f>
        <v>0</v>
      </c>
      <c r="G15" s="178">
        <f t="shared" ref="G15:O15" si="2">SUM(G16:G18)</f>
        <v>0</v>
      </c>
      <c r="H15" s="178">
        <f t="shared" si="2"/>
        <v>0</v>
      </c>
      <c r="I15" s="178">
        <f t="shared" si="2"/>
        <v>0</v>
      </c>
      <c r="J15" s="178">
        <f t="shared" si="2"/>
        <v>0</v>
      </c>
      <c r="K15" s="178">
        <f t="shared" si="2"/>
        <v>0</v>
      </c>
      <c r="L15" s="178">
        <f t="shared" si="2"/>
        <v>0</v>
      </c>
      <c r="M15" s="178">
        <f t="shared" si="2"/>
        <v>0</v>
      </c>
      <c r="N15" s="178">
        <f t="shared" si="2"/>
        <v>0</v>
      </c>
      <c r="O15" s="178">
        <f t="shared" si="2"/>
        <v>0</v>
      </c>
      <c r="P15" s="178">
        <f>SUM(P16:P18)</f>
        <v>0</v>
      </c>
      <c r="Q15" s="179">
        <f>SUM(Q16:Q18)</f>
        <v>0</v>
      </c>
      <c r="R15" s="25"/>
      <c r="S15"/>
      <c r="T15"/>
      <c r="U15"/>
    </row>
    <row r="16" spans="1:42" s="13" customFormat="1" ht="26.25" customHeight="1" x14ac:dyDescent="0.2">
      <c r="A16" s="28"/>
      <c r="B16" s="200"/>
      <c r="C16" s="96" t="s">
        <v>57</v>
      </c>
      <c r="D16" s="199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9">
        <f>SUM(E16:P16)</f>
        <v>0</v>
      </c>
      <c r="R16" s="25"/>
      <c r="S16"/>
      <c r="T16"/>
      <c r="U16"/>
    </row>
    <row r="17" spans="1:36" s="13" customFormat="1" ht="26.25" customHeight="1" x14ac:dyDescent="0.2">
      <c r="A17" s="28"/>
      <c r="B17" s="200"/>
      <c r="C17" s="96" t="s">
        <v>4</v>
      </c>
      <c r="D17" s="199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9">
        <f>SUM(E17:P17)</f>
        <v>0</v>
      </c>
      <c r="R17" s="25"/>
      <c r="S17"/>
      <c r="T17"/>
      <c r="U17"/>
    </row>
    <row r="18" spans="1:36" s="13" customFormat="1" ht="26.25" customHeight="1" x14ac:dyDescent="0.2">
      <c r="A18" s="28"/>
      <c r="B18" s="200"/>
      <c r="C18" s="96" t="s">
        <v>65</v>
      </c>
      <c r="D18" s="199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9">
        <f>SUM(E18:P18)</f>
        <v>0</v>
      </c>
      <c r="R18" s="25"/>
      <c r="S18"/>
      <c r="T18"/>
      <c r="U18"/>
      <c r="V18" s="16">
        <f>SUM(Q15-Q9-Q11-Q14)</f>
        <v>0</v>
      </c>
    </row>
    <row r="19" spans="1:36" s="17" customFormat="1" ht="26.25" customHeight="1" x14ac:dyDescent="0.2">
      <c r="A19" s="30"/>
      <c r="B19" s="197" t="s">
        <v>5</v>
      </c>
      <c r="C19" s="198" t="s">
        <v>129</v>
      </c>
      <c r="D19" s="199"/>
      <c r="E19" s="178">
        <f>E20+E23</f>
        <v>0</v>
      </c>
      <c r="F19" s="178">
        <f t="shared" ref="F19:Q19" si="3">F20+F23</f>
        <v>0</v>
      </c>
      <c r="G19" s="178">
        <f t="shared" si="3"/>
        <v>0</v>
      </c>
      <c r="H19" s="178">
        <f t="shared" si="3"/>
        <v>0</v>
      </c>
      <c r="I19" s="178">
        <f t="shared" si="3"/>
        <v>0</v>
      </c>
      <c r="J19" s="178">
        <f t="shared" si="3"/>
        <v>0</v>
      </c>
      <c r="K19" s="178">
        <f t="shared" si="3"/>
        <v>0</v>
      </c>
      <c r="L19" s="178">
        <f t="shared" si="3"/>
        <v>0</v>
      </c>
      <c r="M19" s="178">
        <f t="shared" si="3"/>
        <v>0</v>
      </c>
      <c r="N19" s="178">
        <f t="shared" si="3"/>
        <v>0</v>
      </c>
      <c r="O19" s="178">
        <f t="shared" si="3"/>
        <v>0</v>
      </c>
      <c r="P19" s="178">
        <f t="shared" si="3"/>
        <v>0</v>
      </c>
      <c r="Q19" s="179">
        <f t="shared" si="3"/>
        <v>0</v>
      </c>
      <c r="R19" s="25"/>
      <c r="S19"/>
      <c r="T19"/>
      <c r="U19"/>
    </row>
    <row r="20" spans="1:36" s="19" customFormat="1" ht="26.25" customHeight="1" x14ac:dyDescent="0.2">
      <c r="A20" s="31"/>
      <c r="B20" s="203"/>
      <c r="C20" s="96" t="s">
        <v>130</v>
      </c>
      <c r="D20" s="199"/>
      <c r="E20" s="97">
        <f t="shared" ref="E20:Q20" si="4">SUM(E21:E22)</f>
        <v>0</v>
      </c>
      <c r="F20" s="97">
        <f t="shared" si="4"/>
        <v>0</v>
      </c>
      <c r="G20" s="97">
        <f t="shared" si="4"/>
        <v>0</v>
      </c>
      <c r="H20" s="97">
        <f t="shared" si="4"/>
        <v>0</v>
      </c>
      <c r="I20" s="97">
        <f t="shared" si="4"/>
        <v>0</v>
      </c>
      <c r="J20" s="97">
        <f t="shared" si="4"/>
        <v>0</v>
      </c>
      <c r="K20" s="97">
        <f t="shared" si="4"/>
        <v>0</v>
      </c>
      <c r="L20" s="97">
        <f t="shared" si="4"/>
        <v>0</v>
      </c>
      <c r="M20" s="97">
        <f t="shared" si="4"/>
        <v>0</v>
      </c>
      <c r="N20" s="97">
        <f t="shared" si="4"/>
        <v>0</v>
      </c>
      <c r="O20" s="97">
        <f t="shared" si="4"/>
        <v>0</v>
      </c>
      <c r="P20" s="97">
        <f t="shared" si="4"/>
        <v>0</v>
      </c>
      <c r="Q20" s="98">
        <f t="shared" si="4"/>
        <v>0</v>
      </c>
      <c r="R20" s="25"/>
      <c r="S20"/>
      <c r="T20"/>
      <c r="U20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36" s="12" customFormat="1" ht="26.25" customHeight="1" x14ac:dyDescent="0.2">
      <c r="A21" s="32"/>
      <c r="B21" s="200"/>
      <c r="C21" s="201" t="s">
        <v>199</v>
      </c>
      <c r="D21" s="199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9">
        <f>SUM(E21:P21)</f>
        <v>0</v>
      </c>
      <c r="R21" s="25"/>
      <c r="S21"/>
      <c r="T21"/>
      <c r="U21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</row>
    <row r="22" spans="1:36" s="12" customFormat="1" ht="26.25" customHeight="1" x14ac:dyDescent="0.2">
      <c r="A22" s="32"/>
      <c r="B22" s="200"/>
      <c r="C22" s="201" t="s">
        <v>200</v>
      </c>
      <c r="D22" s="199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9">
        <f>SUM(E22:P22)</f>
        <v>0</v>
      </c>
      <c r="R22" s="25"/>
      <c r="S22"/>
      <c r="T22"/>
      <c r="U22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s="19" customFormat="1" ht="26.25" customHeight="1" x14ac:dyDescent="0.2">
      <c r="A23" s="31"/>
      <c r="B23" s="203"/>
      <c r="C23" s="96" t="s">
        <v>131</v>
      </c>
      <c r="D23" s="199"/>
      <c r="E23" s="97">
        <f t="shared" ref="E23:Q23" si="5">SUM(E24:E25)</f>
        <v>0</v>
      </c>
      <c r="F23" s="97">
        <f t="shared" si="5"/>
        <v>0</v>
      </c>
      <c r="G23" s="97">
        <f t="shared" si="5"/>
        <v>0</v>
      </c>
      <c r="H23" s="97">
        <f t="shared" si="5"/>
        <v>0</v>
      </c>
      <c r="I23" s="97">
        <f t="shared" si="5"/>
        <v>0</v>
      </c>
      <c r="J23" s="97">
        <f t="shared" si="5"/>
        <v>0</v>
      </c>
      <c r="K23" s="97">
        <f t="shared" si="5"/>
        <v>0</v>
      </c>
      <c r="L23" s="97">
        <f t="shared" si="5"/>
        <v>0</v>
      </c>
      <c r="M23" s="97">
        <f t="shared" si="5"/>
        <v>0</v>
      </c>
      <c r="N23" s="97">
        <f t="shared" si="5"/>
        <v>0</v>
      </c>
      <c r="O23" s="97">
        <f t="shared" si="5"/>
        <v>0</v>
      </c>
      <c r="P23" s="97">
        <f t="shared" si="5"/>
        <v>0</v>
      </c>
      <c r="Q23" s="98">
        <f t="shared" si="5"/>
        <v>0</v>
      </c>
      <c r="R23" s="25"/>
      <c r="S23"/>
      <c r="T23"/>
      <c r="U23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 s="12" customFormat="1" ht="26.25" customHeight="1" x14ac:dyDescent="0.2">
      <c r="A24" s="32"/>
      <c r="B24" s="200"/>
      <c r="C24" s="96" t="s">
        <v>201</v>
      </c>
      <c r="D24" s="199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9">
        <f>SUM(E24:P24)</f>
        <v>0</v>
      </c>
      <c r="R24" s="25"/>
      <c r="S24"/>
      <c r="T24"/>
      <c r="U24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</row>
    <row r="25" spans="1:36" s="12" customFormat="1" ht="26.25" customHeight="1" x14ac:dyDescent="0.2">
      <c r="A25" s="32"/>
      <c r="B25" s="200"/>
      <c r="C25" s="96" t="s">
        <v>202</v>
      </c>
      <c r="D25" s="199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9">
        <f>SUM(E25:P25)</f>
        <v>0</v>
      </c>
      <c r="R25" s="25"/>
      <c r="S25"/>
      <c r="T25"/>
      <c r="U25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36" s="17" customFormat="1" ht="31.5" customHeight="1" x14ac:dyDescent="0.2">
      <c r="A26" s="30"/>
      <c r="B26" s="142" t="s">
        <v>132</v>
      </c>
      <c r="C26" s="141" t="s">
        <v>128</v>
      </c>
      <c r="D26" s="144"/>
      <c r="E26" s="109">
        <f>E8-E15-E19</f>
        <v>0</v>
      </c>
      <c r="F26" s="109">
        <f>F8-F15-F19</f>
        <v>0</v>
      </c>
      <c r="G26" s="109">
        <f>G8-G15-G19</f>
        <v>0</v>
      </c>
      <c r="H26" s="109">
        <f>H8-H15-H19</f>
        <v>0</v>
      </c>
      <c r="I26" s="109">
        <f t="shared" ref="I26:P26" si="6">I8-I15-I19</f>
        <v>0</v>
      </c>
      <c r="J26" s="109">
        <f t="shared" si="6"/>
        <v>0</v>
      </c>
      <c r="K26" s="109">
        <f t="shared" si="6"/>
        <v>0</v>
      </c>
      <c r="L26" s="109">
        <f t="shared" si="6"/>
        <v>0</v>
      </c>
      <c r="M26" s="109">
        <f t="shared" si="6"/>
        <v>0</v>
      </c>
      <c r="N26" s="109">
        <f t="shared" si="6"/>
        <v>0</v>
      </c>
      <c r="O26" s="109">
        <f t="shared" si="6"/>
        <v>0</v>
      </c>
      <c r="P26" s="109">
        <f t="shared" si="6"/>
        <v>0</v>
      </c>
      <c r="Q26" s="110">
        <f>Q8-Q15-Q19</f>
        <v>0</v>
      </c>
      <c r="R26" s="25"/>
      <c r="S26"/>
      <c r="T26"/>
      <c r="U26"/>
    </row>
    <row r="27" spans="1:36" s="21" customFormat="1" ht="25.5" customHeight="1" x14ac:dyDescent="0.2">
      <c r="A27" s="33"/>
      <c r="B27" s="142" t="s">
        <v>31</v>
      </c>
      <c r="C27" s="577" t="s">
        <v>133</v>
      </c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  <c r="P27" s="577"/>
      <c r="Q27" s="578"/>
      <c r="R27" s="25"/>
      <c r="S27"/>
      <c r="T27"/>
      <c r="U27"/>
    </row>
    <row r="28" spans="1:36" s="21" customFormat="1" ht="26.25" customHeight="1" x14ac:dyDescent="0.2">
      <c r="A28" s="33"/>
      <c r="B28" s="200" t="s">
        <v>30</v>
      </c>
      <c r="C28" s="96" t="s">
        <v>147</v>
      </c>
      <c r="D28" s="199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9">
        <f t="shared" ref="Q28:Q40" si="7">SUM(E28:P28)</f>
        <v>0</v>
      </c>
      <c r="R28" s="25"/>
      <c r="S28"/>
      <c r="T28"/>
      <c r="U28"/>
    </row>
    <row r="29" spans="1:36" s="21" customFormat="1" ht="26.25" customHeight="1" x14ac:dyDescent="0.2">
      <c r="A29" s="33"/>
      <c r="B29" s="200" t="s">
        <v>32</v>
      </c>
      <c r="C29" s="96" t="s">
        <v>134</v>
      </c>
      <c r="D29" s="199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9">
        <f t="shared" si="7"/>
        <v>0</v>
      </c>
      <c r="R29" s="25"/>
      <c r="S29"/>
      <c r="T29"/>
      <c r="U29"/>
    </row>
    <row r="30" spans="1:36" s="12" customFormat="1" ht="26.25" customHeight="1" x14ac:dyDescent="0.2">
      <c r="A30" s="34"/>
      <c r="B30" s="200" t="s">
        <v>33</v>
      </c>
      <c r="C30" s="96" t="s">
        <v>35</v>
      </c>
      <c r="D30" s="199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9">
        <f t="shared" si="7"/>
        <v>0</v>
      </c>
      <c r="R30" s="25"/>
      <c r="S30"/>
      <c r="T30"/>
      <c r="U30"/>
    </row>
    <row r="31" spans="1:36" s="12" customFormat="1" ht="26.25" customHeight="1" x14ac:dyDescent="0.2">
      <c r="A31" s="34"/>
      <c r="B31" s="197" t="s">
        <v>34</v>
      </c>
      <c r="C31" s="198" t="s">
        <v>148</v>
      </c>
      <c r="D31" s="199"/>
      <c r="E31" s="178">
        <f>SUM(E28:E30)</f>
        <v>0</v>
      </c>
      <c r="F31" s="178">
        <f t="shared" ref="F31:O31" si="8">SUM(F28:F30)</f>
        <v>0</v>
      </c>
      <c r="G31" s="178">
        <f t="shared" si="8"/>
        <v>0</v>
      </c>
      <c r="H31" s="178">
        <f t="shared" si="8"/>
        <v>0</v>
      </c>
      <c r="I31" s="178">
        <f t="shared" si="8"/>
        <v>0</v>
      </c>
      <c r="J31" s="178">
        <f t="shared" si="8"/>
        <v>0</v>
      </c>
      <c r="K31" s="178">
        <f t="shared" si="8"/>
        <v>0</v>
      </c>
      <c r="L31" s="178">
        <f t="shared" si="8"/>
        <v>0</v>
      </c>
      <c r="M31" s="178">
        <f t="shared" si="8"/>
        <v>0</v>
      </c>
      <c r="N31" s="178">
        <f t="shared" si="8"/>
        <v>0</v>
      </c>
      <c r="O31" s="178">
        <f t="shared" si="8"/>
        <v>0</v>
      </c>
      <c r="P31" s="178">
        <f>SUM(P28:P30)</f>
        <v>0</v>
      </c>
      <c r="Q31" s="49">
        <f t="shared" si="7"/>
        <v>0</v>
      </c>
      <c r="R31" s="25"/>
      <c r="S31"/>
      <c r="T31"/>
      <c r="U31"/>
    </row>
    <row r="32" spans="1:36" s="21" customFormat="1" ht="26.25" customHeight="1" x14ac:dyDescent="0.2">
      <c r="A32" s="33"/>
      <c r="B32" s="197" t="s">
        <v>19</v>
      </c>
      <c r="C32" s="198" t="s">
        <v>149</v>
      </c>
      <c r="D32" s="199"/>
      <c r="E32" s="178">
        <f>SUM(E33:E41)</f>
        <v>0</v>
      </c>
      <c r="F32" s="178">
        <f>SUM(F33:F41)</f>
        <v>0</v>
      </c>
      <c r="G32" s="178">
        <f t="shared" ref="G32:O32" si="9">SUM(G33:G41)</f>
        <v>0</v>
      </c>
      <c r="H32" s="178">
        <f t="shared" si="9"/>
        <v>0</v>
      </c>
      <c r="I32" s="178">
        <f t="shared" si="9"/>
        <v>0</v>
      </c>
      <c r="J32" s="178">
        <f t="shared" si="9"/>
        <v>0</v>
      </c>
      <c r="K32" s="178">
        <f t="shared" si="9"/>
        <v>0</v>
      </c>
      <c r="L32" s="178">
        <f t="shared" si="9"/>
        <v>0</v>
      </c>
      <c r="M32" s="178">
        <f t="shared" si="9"/>
        <v>0</v>
      </c>
      <c r="N32" s="178">
        <f t="shared" si="9"/>
        <v>0</v>
      </c>
      <c r="O32" s="178">
        <f t="shared" si="9"/>
        <v>0</v>
      </c>
      <c r="P32" s="178">
        <f>SUM(P33:P41)</f>
        <v>0</v>
      </c>
      <c r="Q32" s="49">
        <f t="shared" si="7"/>
        <v>0</v>
      </c>
      <c r="R32" s="25"/>
      <c r="S32"/>
      <c r="T32"/>
      <c r="U32"/>
    </row>
    <row r="33" spans="1:21" s="21" customFormat="1" ht="26.25" customHeight="1" x14ac:dyDescent="0.2">
      <c r="A33" s="33"/>
      <c r="B33" s="203" t="s">
        <v>150</v>
      </c>
      <c r="C33" s="96" t="s">
        <v>151</v>
      </c>
      <c r="D33" s="199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49">
        <f t="shared" si="7"/>
        <v>0</v>
      </c>
      <c r="R33" s="25"/>
      <c r="S33"/>
      <c r="T33"/>
      <c r="U33"/>
    </row>
    <row r="34" spans="1:21" s="21" customFormat="1" ht="26.25" customHeight="1" x14ac:dyDescent="0.2">
      <c r="A34" s="33"/>
      <c r="B34" s="203" t="s">
        <v>152</v>
      </c>
      <c r="C34" s="96" t="s">
        <v>160</v>
      </c>
      <c r="D34" s="199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49">
        <f t="shared" si="7"/>
        <v>0</v>
      </c>
      <c r="R34" s="25"/>
      <c r="S34"/>
      <c r="T34"/>
      <c r="U34"/>
    </row>
    <row r="35" spans="1:21" s="21" customFormat="1" ht="26.25" customHeight="1" x14ac:dyDescent="0.2">
      <c r="A35" s="33"/>
      <c r="B35" s="203" t="s">
        <v>153</v>
      </c>
      <c r="C35" s="96" t="s">
        <v>161</v>
      </c>
      <c r="D35" s="199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49">
        <f t="shared" si="7"/>
        <v>0</v>
      </c>
      <c r="R35" s="25"/>
      <c r="S35"/>
      <c r="T35"/>
      <c r="U35"/>
    </row>
    <row r="36" spans="1:21" s="21" customFormat="1" ht="26.25" customHeight="1" x14ac:dyDescent="0.2">
      <c r="A36" s="33"/>
      <c r="B36" s="203" t="s">
        <v>154</v>
      </c>
      <c r="C36" s="96" t="s">
        <v>162</v>
      </c>
      <c r="D36" s="199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49">
        <f t="shared" si="7"/>
        <v>0</v>
      </c>
      <c r="R36" s="25"/>
      <c r="S36"/>
      <c r="T36"/>
      <c r="U36"/>
    </row>
    <row r="37" spans="1:21" s="21" customFormat="1" ht="26.25" customHeight="1" x14ac:dyDescent="0.2">
      <c r="A37" s="33"/>
      <c r="B37" s="203" t="s">
        <v>155</v>
      </c>
      <c r="C37" s="96" t="s">
        <v>163</v>
      </c>
      <c r="D37" s="199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49">
        <f t="shared" si="7"/>
        <v>0</v>
      </c>
      <c r="R37" s="25"/>
      <c r="S37"/>
      <c r="T37"/>
      <c r="U37"/>
    </row>
    <row r="38" spans="1:21" s="21" customFormat="1" ht="26.25" customHeight="1" x14ac:dyDescent="0.2">
      <c r="A38" s="33"/>
      <c r="B38" s="203" t="s">
        <v>156</v>
      </c>
      <c r="C38" s="96" t="s">
        <v>164</v>
      </c>
      <c r="D38" s="199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49">
        <f t="shared" si="7"/>
        <v>0</v>
      </c>
      <c r="R38" s="25"/>
      <c r="S38"/>
      <c r="T38"/>
      <c r="U38"/>
    </row>
    <row r="39" spans="1:21" s="21" customFormat="1" ht="26.25" customHeight="1" x14ac:dyDescent="0.2">
      <c r="A39" s="33"/>
      <c r="B39" s="203" t="s">
        <v>157</v>
      </c>
      <c r="C39" s="96" t="s">
        <v>165</v>
      </c>
      <c r="D39" s="199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49">
        <f t="shared" si="7"/>
        <v>0</v>
      </c>
      <c r="R39" s="25"/>
      <c r="S39"/>
      <c r="T39"/>
      <c r="U39"/>
    </row>
    <row r="40" spans="1:21" s="21" customFormat="1" ht="26.25" customHeight="1" x14ac:dyDescent="0.2">
      <c r="A40" s="33"/>
      <c r="B40" s="203" t="s">
        <v>158</v>
      </c>
      <c r="C40" s="96" t="s">
        <v>166</v>
      </c>
      <c r="D40" s="199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49">
        <f t="shared" si="7"/>
        <v>0</v>
      </c>
      <c r="R40" s="25"/>
      <c r="S40"/>
      <c r="T40"/>
      <c r="U40"/>
    </row>
    <row r="41" spans="1:21" s="21" customFormat="1" ht="26.25" customHeight="1" x14ac:dyDescent="0.2">
      <c r="A41" s="33"/>
      <c r="B41" s="203" t="s">
        <v>159</v>
      </c>
      <c r="C41" s="96" t="s">
        <v>167</v>
      </c>
      <c r="D41" s="199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49">
        <f>SUM(E41:P41)</f>
        <v>0</v>
      </c>
      <c r="R41" s="25"/>
      <c r="S41"/>
      <c r="T41"/>
      <c r="U41"/>
    </row>
    <row r="42" spans="1:21" s="21" customFormat="1" ht="26.25" customHeight="1" x14ac:dyDescent="0.2">
      <c r="A42" s="33"/>
      <c r="B42" s="205" t="s">
        <v>36</v>
      </c>
      <c r="C42" s="198" t="s">
        <v>173</v>
      </c>
      <c r="D42" s="199"/>
      <c r="E42" s="178">
        <f>E31-E32</f>
        <v>0</v>
      </c>
      <c r="F42" s="178">
        <f t="shared" ref="F42:O42" si="10">F31-F32</f>
        <v>0</v>
      </c>
      <c r="G42" s="178">
        <f t="shared" si="10"/>
        <v>0</v>
      </c>
      <c r="H42" s="178">
        <f t="shared" si="10"/>
        <v>0</v>
      </c>
      <c r="I42" s="178">
        <f t="shared" si="10"/>
        <v>0</v>
      </c>
      <c r="J42" s="178">
        <f t="shared" si="10"/>
        <v>0</v>
      </c>
      <c r="K42" s="178">
        <f t="shared" si="10"/>
        <v>0</v>
      </c>
      <c r="L42" s="178">
        <f t="shared" si="10"/>
        <v>0</v>
      </c>
      <c r="M42" s="178">
        <f t="shared" si="10"/>
        <v>0</v>
      </c>
      <c r="N42" s="178">
        <f t="shared" si="10"/>
        <v>0</v>
      </c>
      <c r="O42" s="178">
        <f t="shared" si="10"/>
        <v>0</v>
      </c>
      <c r="P42" s="178">
        <f>P31-P32</f>
        <v>0</v>
      </c>
      <c r="Q42" s="179">
        <f>SUM(E42:P42)</f>
        <v>0</v>
      </c>
      <c r="R42" s="25"/>
      <c r="S42"/>
      <c r="T42"/>
      <c r="U42"/>
    </row>
    <row r="43" spans="1:21" s="21" customFormat="1" ht="26.25" customHeight="1" x14ac:dyDescent="0.2">
      <c r="A43" s="33"/>
      <c r="B43" s="197" t="s">
        <v>37</v>
      </c>
      <c r="C43" s="198" t="s">
        <v>168</v>
      </c>
      <c r="D43" s="199"/>
      <c r="E43" s="178">
        <f>E44-E45+E46</f>
        <v>0</v>
      </c>
      <c r="F43" s="178">
        <f>F44-F45+F46</f>
        <v>0</v>
      </c>
      <c r="G43" s="178">
        <f>G44-G45+G46</f>
        <v>0</v>
      </c>
      <c r="H43" s="178">
        <f t="shared" ref="H43:O43" si="11">H44-H45+H46</f>
        <v>0</v>
      </c>
      <c r="I43" s="178">
        <f t="shared" si="11"/>
        <v>0</v>
      </c>
      <c r="J43" s="178">
        <f t="shared" si="11"/>
        <v>0</v>
      </c>
      <c r="K43" s="178">
        <f t="shared" si="11"/>
        <v>0</v>
      </c>
      <c r="L43" s="178">
        <f t="shared" si="11"/>
        <v>0</v>
      </c>
      <c r="M43" s="178">
        <f t="shared" si="11"/>
        <v>0</v>
      </c>
      <c r="N43" s="178">
        <f t="shared" si="11"/>
        <v>0</v>
      </c>
      <c r="O43" s="178">
        <f t="shared" si="11"/>
        <v>0</v>
      </c>
      <c r="P43" s="178">
        <f>P44-P45+P46</f>
        <v>0</v>
      </c>
      <c r="Q43" s="179">
        <f>Q44-Q45+Q46</f>
        <v>0</v>
      </c>
      <c r="R43" s="25"/>
      <c r="S43"/>
      <c r="T43"/>
      <c r="U43"/>
    </row>
    <row r="44" spans="1:21" s="12" customFormat="1" ht="26.25" customHeight="1" x14ac:dyDescent="0.2">
      <c r="A44" s="32"/>
      <c r="B44" s="200"/>
      <c r="C44" s="96" t="s">
        <v>174</v>
      </c>
      <c r="D44" s="199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9">
        <f t="shared" ref="Q44:Q49" si="12">SUM(E44:P44)</f>
        <v>0</v>
      </c>
      <c r="R44" s="25"/>
      <c r="S44"/>
      <c r="T44"/>
      <c r="U44"/>
    </row>
    <row r="45" spans="1:21" s="12" customFormat="1" ht="26.25" customHeight="1" x14ac:dyDescent="0.2">
      <c r="A45" s="32"/>
      <c r="B45" s="200"/>
      <c r="C45" s="96" t="s">
        <v>175</v>
      </c>
      <c r="D45" s="19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9">
        <f t="shared" si="12"/>
        <v>0</v>
      </c>
      <c r="R45" s="25"/>
      <c r="S45"/>
      <c r="T45"/>
      <c r="U45"/>
    </row>
    <row r="46" spans="1:21" s="12" customFormat="1" ht="26.25" customHeight="1" x14ac:dyDescent="0.2">
      <c r="A46" s="32"/>
      <c r="B46" s="200"/>
      <c r="C46" s="96" t="s">
        <v>196</v>
      </c>
      <c r="D46" s="199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9">
        <f t="shared" si="12"/>
        <v>0</v>
      </c>
      <c r="R46" s="25"/>
      <c r="S46"/>
      <c r="T46"/>
      <c r="U46"/>
    </row>
    <row r="47" spans="1:21" s="12" customFormat="1" ht="26.25" customHeight="1" x14ac:dyDescent="0.2">
      <c r="A47" s="32"/>
      <c r="B47" s="200" t="s">
        <v>38</v>
      </c>
      <c r="C47" s="96" t="s">
        <v>77</v>
      </c>
      <c r="D47" s="199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9">
        <f t="shared" si="12"/>
        <v>0</v>
      </c>
      <c r="R47" s="25"/>
      <c r="S47"/>
      <c r="T47"/>
      <c r="U47"/>
    </row>
    <row r="48" spans="1:21" s="12" customFormat="1" ht="26.25" customHeight="1" x14ac:dyDescent="0.2">
      <c r="A48" s="32"/>
      <c r="B48" s="200" t="s">
        <v>39</v>
      </c>
      <c r="C48" s="96" t="s">
        <v>78</v>
      </c>
      <c r="D48" s="199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9">
        <f t="shared" si="12"/>
        <v>0</v>
      </c>
      <c r="R48" s="25"/>
      <c r="S48"/>
      <c r="T48"/>
      <c r="U48"/>
    </row>
    <row r="49" spans="1:28" s="12" customFormat="1" ht="26.25" customHeight="1" x14ac:dyDescent="0.2">
      <c r="A49" s="32"/>
      <c r="B49" s="200" t="s">
        <v>96</v>
      </c>
      <c r="C49" s="96" t="s">
        <v>79</v>
      </c>
      <c r="D49" s="199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9">
        <f t="shared" si="12"/>
        <v>0</v>
      </c>
      <c r="R49" s="25"/>
      <c r="S49"/>
      <c r="T49"/>
      <c r="U49"/>
    </row>
    <row r="50" spans="1:28" s="21" customFormat="1" ht="26.25" customHeight="1" x14ac:dyDescent="0.2">
      <c r="A50" s="33"/>
      <c r="B50" s="197" t="s">
        <v>97</v>
      </c>
      <c r="C50" s="198" t="s">
        <v>169</v>
      </c>
      <c r="D50" s="199"/>
      <c r="E50" s="178">
        <f>E43+E47+E48+E49</f>
        <v>0</v>
      </c>
      <c r="F50" s="178">
        <f t="shared" ref="F50:O50" si="13">F43+F47+F48+F49</f>
        <v>0</v>
      </c>
      <c r="G50" s="178">
        <f t="shared" si="13"/>
        <v>0</v>
      </c>
      <c r="H50" s="178">
        <f t="shared" si="13"/>
        <v>0</v>
      </c>
      <c r="I50" s="178">
        <f t="shared" si="13"/>
        <v>0</v>
      </c>
      <c r="J50" s="178">
        <f t="shared" si="13"/>
        <v>0</v>
      </c>
      <c r="K50" s="178">
        <f t="shared" si="13"/>
        <v>0</v>
      </c>
      <c r="L50" s="178">
        <f t="shared" si="13"/>
        <v>0</v>
      </c>
      <c r="M50" s="178">
        <f t="shared" si="13"/>
        <v>0</v>
      </c>
      <c r="N50" s="178">
        <f t="shared" si="13"/>
        <v>0</v>
      </c>
      <c r="O50" s="178">
        <f t="shared" si="13"/>
        <v>0</v>
      </c>
      <c r="P50" s="178">
        <f>P43+P47+P48+P49</f>
        <v>0</v>
      </c>
      <c r="Q50" s="179">
        <f>Q43+Q47+Q48+Q49</f>
        <v>0</v>
      </c>
      <c r="R50" s="25"/>
      <c r="S50"/>
      <c r="T50"/>
      <c r="U50"/>
    </row>
    <row r="51" spans="1:28" s="17" customFormat="1" ht="36" customHeight="1" x14ac:dyDescent="0.2">
      <c r="A51" s="30"/>
      <c r="B51" s="142" t="s">
        <v>80</v>
      </c>
      <c r="C51" s="141" t="s">
        <v>170</v>
      </c>
      <c r="D51" s="144"/>
      <c r="E51" s="148">
        <f>E42-E50</f>
        <v>0</v>
      </c>
      <c r="F51" s="148">
        <f>F42-F50</f>
        <v>0</v>
      </c>
      <c r="G51" s="148">
        <f t="shared" ref="G51:P51" si="14">G42-G50</f>
        <v>0</v>
      </c>
      <c r="H51" s="148">
        <f t="shared" si="14"/>
        <v>0</v>
      </c>
      <c r="I51" s="148">
        <f t="shared" si="14"/>
        <v>0</v>
      </c>
      <c r="J51" s="148">
        <f t="shared" si="14"/>
        <v>0</v>
      </c>
      <c r="K51" s="148">
        <f t="shared" si="14"/>
        <v>0</v>
      </c>
      <c r="L51" s="148">
        <f t="shared" si="14"/>
        <v>0</v>
      </c>
      <c r="M51" s="148">
        <f t="shared" si="14"/>
        <v>0</v>
      </c>
      <c r="N51" s="148">
        <f t="shared" si="14"/>
        <v>0</v>
      </c>
      <c r="O51" s="148">
        <f t="shared" si="14"/>
        <v>0</v>
      </c>
      <c r="P51" s="148">
        <f t="shared" si="14"/>
        <v>0</v>
      </c>
      <c r="Q51" s="149">
        <f>SUM(E51:P51)</f>
        <v>0</v>
      </c>
      <c r="R51" s="25"/>
      <c r="S51"/>
      <c r="T51"/>
      <c r="U51"/>
    </row>
    <row r="52" spans="1:28" s="21" customFormat="1" ht="26.25" customHeight="1" x14ac:dyDescent="0.2">
      <c r="A52" s="33"/>
      <c r="B52" s="197" t="s">
        <v>82</v>
      </c>
      <c r="C52" s="198" t="s">
        <v>24</v>
      </c>
      <c r="D52" s="199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9"/>
      <c r="R52" s="25"/>
      <c r="S52"/>
      <c r="T52"/>
      <c r="U52"/>
      <c r="V52" s="22"/>
    </row>
    <row r="53" spans="1:28" s="17" customFormat="1" ht="26.25" customHeight="1" x14ac:dyDescent="0.2">
      <c r="A53" s="30"/>
      <c r="B53" s="145" t="s">
        <v>81</v>
      </c>
      <c r="C53" s="141" t="s">
        <v>171</v>
      </c>
      <c r="D53" s="144"/>
      <c r="E53" s="109">
        <f>E26+E51</f>
        <v>0</v>
      </c>
      <c r="F53" s="109">
        <f t="shared" ref="F53:O53" si="15">F26+F51</f>
        <v>0</v>
      </c>
      <c r="G53" s="109">
        <f t="shared" si="15"/>
        <v>0</v>
      </c>
      <c r="H53" s="109">
        <f t="shared" si="15"/>
        <v>0</v>
      </c>
      <c r="I53" s="109">
        <f t="shared" si="15"/>
        <v>0</v>
      </c>
      <c r="J53" s="109">
        <f t="shared" si="15"/>
        <v>0</v>
      </c>
      <c r="K53" s="109">
        <f t="shared" si="15"/>
        <v>0</v>
      </c>
      <c r="L53" s="109">
        <f t="shared" si="15"/>
        <v>0</v>
      </c>
      <c r="M53" s="109">
        <f t="shared" si="15"/>
        <v>0</v>
      </c>
      <c r="N53" s="109">
        <f t="shared" si="15"/>
        <v>0</v>
      </c>
      <c r="O53" s="109">
        <f t="shared" si="15"/>
        <v>0</v>
      </c>
      <c r="P53" s="109">
        <f>P26+P51</f>
        <v>0</v>
      </c>
      <c r="Q53" s="110">
        <f>Q26+Q51</f>
        <v>0</v>
      </c>
      <c r="R53" s="25"/>
      <c r="S53"/>
      <c r="T53"/>
      <c r="U53"/>
    </row>
    <row r="54" spans="1:28" s="12" customFormat="1" ht="26.25" customHeight="1" x14ac:dyDescent="0.2">
      <c r="A54" s="32"/>
      <c r="B54" s="142" t="s">
        <v>69</v>
      </c>
      <c r="C54" s="64" t="s">
        <v>68</v>
      </c>
      <c r="D54" s="214">
        <f>'FN An 1 I'!Q55</f>
        <v>0</v>
      </c>
      <c r="E54" s="148">
        <f>D54</f>
        <v>0</v>
      </c>
      <c r="F54" s="148">
        <f t="shared" ref="F54:P54" si="16">E55</f>
        <v>0</v>
      </c>
      <c r="G54" s="148">
        <f t="shared" si="16"/>
        <v>0</v>
      </c>
      <c r="H54" s="148">
        <f>G55</f>
        <v>0</v>
      </c>
      <c r="I54" s="148">
        <f t="shared" si="16"/>
        <v>0</v>
      </c>
      <c r="J54" s="148">
        <f t="shared" si="16"/>
        <v>0</v>
      </c>
      <c r="K54" s="148">
        <f t="shared" si="16"/>
        <v>0</v>
      </c>
      <c r="L54" s="148">
        <f t="shared" si="16"/>
        <v>0</v>
      </c>
      <c r="M54" s="148">
        <f t="shared" si="16"/>
        <v>0</v>
      </c>
      <c r="N54" s="148">
        <f t="shared" si="16"/>
        <v>0</v>
      </c>
      <c r="O54" s="148">
        <f t="shared" si="16"/>
        <v>0</v>
      </c>
      <c r="P54" s="148">
        <f t="shared" si="16"/>
        <v>0</v>
      </c>
      <c r="Q54" s="149">
        <f>D54</f>
        <v>0</v>
      </c>
      <c r="R54" s="25"/>
      <c r="S54"/>
      <c r="T54"/>
      <c r="U54"/>
      <c r="V54" s="23"/>
      <c r="W54" s="23"/>
      <c r="X54" s="23"/>
      <c r="Y54" s="23"/>
      <c r="Z54" s="23"/>
      <c r="AA54" s="23"/>
      <c r="AB54" s="23"/>
    </row>
    <row r="55" spans="1:28" s="17" customFormat="1" ht="30" customHeight="1" thickBot="1" x14ac:dyDescent="0.25">
      <c r="A55" s="35"/>
      <c r="B55" s="146" t="s">
        <v>172</v>
      </c>
      <c r="C55" s="147" t="s">
        <v>176</v>
      </c>
      <c r="D55" s="113">
        <f>SUM(D54)</f>
        <v>0</v>
      </c>
      <c r="E55" s="113">
        <f>E53+E54</f>
        <v>0</v>
      </c>
      <c r="F55" s="113">
        <f>F53+F54</f>
        <v>0</v>
      </c>
      <c r="G55" s="113">
        <f t="shared" ref="G55:O55" si="17">G53+G54</f>
        <v>0</v>
      </c>
      <c r="H55" s="113">
        <f t="shared" si="17"/>
        <v>0</v>
      </c>
      <c r="I55" s="113">
        <f t="shared" si="17"/>
        <v>0</v>
      </c>
      <c r="J55" s="113">
        <f t="shared" si="17"/>
        <v>0</v>
      </c>
      <c r="K55" s="113">
        <f t="shared" si="17"/>
        <v>0</v>
      </c>
      <c r="L55" s="113">
        <f t="shared" si="17"/>
        <v>0</v>
      </c>
      <c r="M55" s="113">
        <f t="shared" si="17"/>
        <v>0</v>
      </c>
      <c r="N55" s="113">
        <f t="shared" si="17"/>
        <v>0</v>
      </c>
      <c r="O55" s="113">
        <f t="shared" si="17"/>
        <v>0</v>
      </c>
      <c r="P55" s="113">
        <f>P53+P54</f>
        <v>0</v>
      </c>
      <c r="Q55" s="114">
        <f>Q53+Q54</f>
        <v>0</v>
      </c>
      <c r="R55" s="25"/>
      <c r="S55"/>
      <c r="T55"/>
      <c r="U55"/>
    </row>
    <row r="56" spans="1:28" s="12" customFormat="1" x14ac:dyDescent="0.2">
      <c r="A56" s="26"/>
      <c r="B56" s="3"/>
      <c r="C56" s="4" t="s">
        <v>22</v>
      </c>
      <c r="D56" s="4"/>
      <c r="E56" s="8"/>
      <c r="F56" s="8"/>
      <c r="G56" s="8"/>
      <c r="H56" s="8"/>
      <c r="I56" s="8"/>
      <c r="J56" s="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</sheetData>
  <mergeCells count="8">
    <mergeCell ref="Q6:Q7"/>
    <mergeCell ref="C7:P7"/>
    <mergeCell ref="C27:Q27"/>
    <mergeCell ref="P2:Q3"/>
    <mergeCell ref="B2:O2"/>
    <mergeCell ref="B3:O3"/>
    <mergeCell ref="E5:P5"/>
    <mergeCell ref="B4:Q4"/>
  </mergeCells>
  <phoneticPr fontId="30" type="noConversion"/>
  <dataValidations count="2">
    <dataValidation allowBlank="1" showInputMessage="1" showErrorMessage="1" promptTitle="Atentie!" prompt="Continutul celulelor nu poate fi modificat!" sqref="P2"/>
    <dataValidation type="custom" allowBlank="1" showInputMessage="1" showErrorMessage="1" sqref="Q48 V48:IV48 A48">
      <formula1>0</formula1>
    </dataValidation>
  </dataValidations>
  <printOptions horizontalCentered="1" verticalCentered="1"/>
  <pageMargins left="7.0000000000000007E-2" right="0.5" top="0.32" bottom="0.39" header="0.13" footer="7.874015748031496E-2"/>
  <pageSetup paperSize="9" scale="39" orientation="landscape" r:id="rId1"/>
  <headerFooter alignWithMargins="0">
    <oddFooter>&amp;L&amp;A&amp;C&amp;D&amp;R&amp;P/&amp;N</oddFooter>
  </headerFooter>
  <rowBreaks count="1" manualBreakCount="1">
    <brk id="55" min="1" max="2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6">
    <tabColor indexed="56"/>
    <pageSetUpPr autoPageBreaks="0" fitToPage="1"/>
  </sheetPr>
  <dimension ref="A1:T96"/>
  <sheetViews>
    <sheetView showGridLines="0" showZeros="0" view="pageBreakPreview" topLeftCell="A22" zoomScale="70" zoomScaleNormal="80" zoomScaleSheetLayoutView="70" workbookViewId="0">
      <selection activeCell="I42" sqref="I42"/>
    </sheetView>
  </sheetViews>
  <sheetFormatPr defaultColWidth="0" defaultRowHeight="12.75" x14ac:dyDescent="0.2"/>
  <cols>
    <col min="1" max="1" width="2.5703125" style="134" customWidth="1"/>
    <col min="2" max="2" width="3.42578125" style="6" customWidth="1"/>
    <col min="3" max="3" width="64.5703125" style="135" customWidth="1"/>
    <col min="4" max="4" width="17.5703125" style="135" customWidth="1"/>
    <col min="5" max="9" width="17.28515625" style="134" customWidth="1"/>
    <col min="10" max="13" width="12.7109375" style="106" customWidth="1"/>
    <col min="14" max="14" width="9.42578125" style="134" hidden="1" customWidth="1"/>
    <col min="15" max="16384" width="0" style="134" hidden="1"/>
  </cols>
  <sheetData>
    <row r="1" spans="1:13" s="120" customFormat="1" ht="13.5" thickBot="1" x14ac:dyDescent="0.25">
      <c r="A1" s="118"/>
      <c r="B1" s="9"/>
      <c r="C1" s="119"/>
      <c r="D1" s="119"/>
      <c r="E1" s="118"/>
      <c r="F1" s="118"/>
      <c r="G1" s="118"/>
      <c r="H1" s="118"/>
      <c r="I1" s="118"/>
      <c r="J1" s="158"/>
      <c r="K1" s="158"/>
      <c r="L1" s="158"/>
      <c r="M1" s="158"/>
    </row>
    <row r="2" spans="1:13" s="13" customFormat="1" ht="15.75" x14ac:dyDescent="0.2">
      <c r="A2" s="118"/>
      <c r="B2" s="543" t="s">
        <v>144</v>
      </c>
      <c r="C2" s="544"/>
      <c r="D2" s="544"/>
      <c r="E2" s="544"/>
      <c r="F2" s="544"/>
      <c r="G2" s="544"/>
      <c r="H2" s="496" t="s">
        <v>443</v>
      </c>
      <c r="I2" s="596"/>
      <c r="J2" s="159"/>
      <c r="K2" s="155"/>
      <c r="L2" s="155"/>
      <c r="M2" s="155"/>
    </row>
    <row r="3" spans="1:13" s="13" customFormat="1" ht="23.25" customHeight="1" x14ac:dyDescent="0.2">
      <c r="A3" s="118"/>
      <c r="B3" s="589" t="s">
        <v>429</v>
      </c>
      <c r="C3" s="590"/>
      <c r="D3" s="590"/>
      <c r="E3" s="590"/>
      <c r="F3" s="590"/>
      <c r="G3" s="590"/>
      <c r="H3" s="497"/>
      <c r="I3" s="597"/>
      <c r="J3" s="159"/>
      <c r="K3" s="155"/>
      <c r="L3" s="155"/>
      <c r="M3" s="155"/>
    </row>
    <row r="4" spans="1:13" s="13" customFormat="1" ht="15.75" x14ac:dyDescent="0.2">
      <c r="A4" s="118"/>
      <c r="B4" s="593"/>
      <c r="C4" s="594"/>
      <c r="D4" s="594"/>
      <c r="E4" s="594"/>
      <c r="F4" s="594"/>
      <c r="G4" s="594"/>
      <c r="H4" s="594"/>
      <c r="I4" s="595"/>
      <c r="J4" s="159"/>
      <c r="K4" s="155"/>
      <c r="L4" s="155"/>
      <c r="M4" s="155"/>
    </row>
    <row r="5" spans="1:13" s="13" customFormat="1" x14ac:dyDescent="0.2">
      <c r="A5" s="28"/>
      <c r="B5" s="140"/>
      <c r="C5" s="376" t="s">
        <v>137</v>
      </c>
      <c r="D5" s="376"/>
      <c r="E5" s="592"/>
      <c r="F5" s="592"/>
      <c r="G5" s="592"/>
      <c r="H5" s="592"/>
      <c r="I5" s="563"/>
      <c r="J5" s="159"/>
      <c r="K5" s="106"/>
      <c r="L5" s="106"/>
      <c r="M5" s="106"/>
    </row>
    <row r="6" spans="1:13" s="13" customFormat="1" ht="24" customHeight="1" x14ac:dyDescent="0.2">
      <c r="A6" s="28"/>
      <c r="B6" s="160"/>
      <c r="C6" s="36" t="s">
        <v>6</v>
      </c>
      <c r="D6" s="143"/>
      <c r="E6" s="36" t="s">
        <v>408</v>
      </c>
      <c r="F6" s="36" t="s">
        <v>409</v>
      </c>
      <c r="G6" s="36" t="s">
        <v>410</v>
      </c>
      <c r="H6" s="36" t="s">
        <v>411</v>
      </c>
      <c r="I6" s="218" t="s">
        <v>412</v>
      </c>
      <c r="J6" s="159"/>
      <c r="K6" s="106"/>
      <c r="L6" s="106"/>
      <c r="M6" s="106"/>
    </row>
    <row r="7" spans="1:13" s="14" customFormat="1" ht="24" customHeight="1" x14ac:dyDescent="0.2">
      <c r="A7" s="29"/>
      <c r="B7" s="378" t="s">
        <v>19</v>
      </c>
      <c r="C7" s="591" t="s">
        <v>20</v>
      </c>
      <c r="D7" s="591"/>
      <c r="E7" s="591"/>
      <c r="F7" s="591"/>
      <c r="G7" s="591"/>
      <c r="H7" s="591"/>
      <c r="I7" s="558"/>
      <c r="J7" s="159"/>
      <c r="K7" s="106"/>
      <c r="L7" s="106"/>
      <c r="M7" s="106"/>
    </row>
    <row r="8" spans="1:13" s="162" customFormat="1" ht="26.25" customHeight="1" x14ac:dyDescent="0.2">
      <c r="A8" s="161"/>
      <c r="B8" s="197" t="s">
        <v>21</v>
      </c>
      <c r="C8" s="198" t="s">
        <v>72</v>
      </c>
      <c r="D8" s="206"/>
      <c r="E8" s="178">
        <f t="shared" ref="E8:I8" si="0">SUM(E9:E11)+E14</f>
        <v>0</v>
      </c>
      <c r="F8" s="178">
        <f t="shared" si="0"/>
        <v>0</v>
      </c>
      <c r="G8" s="178">
        <f t="shared" si="0"/>
        <v>0</v>
      </c>
      <c r="H8" s="178">
        <f t="shared" si="0"/>
        <v>0</v>
      </c>
      <c r="I8" s="179">
        <f t="shared" si="0"/>
        <v>0</v>
      </c>
      <c r="J8" s="159"/>
      <c r="K8" s="106"/>
      <c r="L8" s="106"/>
      <c r="M8" s="106"/>
    </row>
    <row r="9" spans="1:13" s="164" customFormat="1" x14ac:dyDescent="0.2">
      <c r="A9" s="163"/>
      <c r="B9" s="200"/>
      <c r="C9" s="96" t="s">
        <v>145</v>
      </c>
      <c r="D9" s="206"/>
      <c r="E9" s="46"/>
      <c r="F9" s="46"/>
      <c r="G9" s="46"/>
      <c r="H9" s="46"/>
      <c r="I9" s="48"/>
      <c r="J9" s="159"/>
      <c r="K9" s="106"/>
      <c r="L9" s="106"/>
      <c r="M9" s="106"/>
    </row>
    <row r="10" spans="1:13" s="164" customFormat="1" x14ac:dyDescent="0.2">
      <c r="A10" s="163"/>
      <c r="B10" s="200"/>
      <c r="C10" s="96" t="s">
        <v>54</v>
      </c>
      <c r="D10" s="206"/>
      <c r="E10" s="46"/>
      <c r="F10" s="46"/>
      <c r="G10" s="46"/>
      <c r="H10" s="46"/>
      <c r="I10" s="48"/>
      <c r="J10" s="159"/>
      <c r="K10" s="106"/>
      <c r="L10" s="106"/>
      <c r="M10" s="106"/>
    </row>
    <row r="11" spans="1:13" s="164" customFormat="1" x14ac:dyDescent="0.2">
      <c r="A11" s="163"/>
      <c r="B11" s="200"/>
      <c r="C11" s="96" t="s">
        <v>55</v>
      </c>
      <c r="D11" s="206"/>
      <c r="E11" s="47">
        <f t="shared" ref="E11:I11" si="1">SUM(E12:E13)</f>
        <v>0</v>
      </c>
      <c r="F11" s="47">
        <f t="shared" si="1"/>
        <v>0</v>
      </c>
      <c r="G11" s="47">
        <f t="shared" si="1"/>
        <v>0</v>
      </c>
      <c r="H11" s="47">
        <f t="shared" si="1"/>
        <v>0</v>
      </c>
      <c r="I11" s="49">
        <f t="shared" si="1"/>
        <v>0</v>
      </c>
      <c r="J11" s="159"/>
      <c r="K11" s="106"/>
      <c r="L11" s="106"/>
      <c r="M11" s="106"/>
    </row>
    <row r="12" spans="1:13" s="164" customFormat="1" x14ac:dyDescent="0.2">
      <c r="A12" s="163"/>
      <c r="B12" s="200"/>
      <c r="C12" s="201" t="s">
        <v>203</v>
      </c>
      <c r="D12" s="207"/>
      <c r="E12" s="46"/>
      <c r="F12" s="46"/>
      <c r="G12" s="46"/>
      <c r="H12" s="46"/>
      <c r="I12" s="48"/>
      <c r="J12" s="159"/>
      <c r="K12" s="106"/>
      <c r="L12" s="106"/>
      <c r="M12" s="106"/>
    </row>
    <row r="13" spans="1:13" s="164" customFormat="1" ht="26.25" customHeight="1" x14ac:dyDescent="0.2">
      <c r="A13" s="163"/>
      <c r="B13" s="200"/>
      <c r="C13" s="96" t="s">
        <v>193</v>
      </c>
      <c r="D13" s="207"/>
      <c r="E13" s="46"/>
      <c r="F13" s="46"/>
      <c r="G13" s="46"/>
      <c r="H13" s="46"/>
      <c r="I13" s="48"/>
      <c r="J13" s="159"/>
      <c r="K13" s="106"/>
      <c r="L13" s="106"/>
      <c r="M13" s="106"/>
    </row>
    <row r="14" spans="1:13" s="164" customFormat="1" x14ac:dyDescent="0.2">
      <c r="A14" s="163"/>
      <c r="B14" s="200"/>
      <c r="C14" s="96" t="s">
        <v>317</v>
      </c>
      <c r="D14" s="206"/>
      <c r="E14" s="46"/>
      <c r="F14" s="46"/>
      <c r="G14" s="46"/>
      <c r="H14" s="46"/>
      <c r="I14" s="48"/>
      <c r="J14" s="159"/>
      <c r="K14" s="106"/>
      <c r="L14" s="106"/>
      <c r="M14" s="106"/>
    </row>
    <row r="15" spans="1:13" s="162" customFormat="1" x14ac:dyDescent="0.2">
      <c r="A15" s="161"/>
      <c r="B15" s="197" t="s">
        <v>56</v>
      </c>
      <c r="C15" s="198" t="s">
        <v>127</v>
      </c>
      <c r="D15" s="206"/>
      <c r="E15" s="178">
        <f t="shared" ref="E15:I15" si="2">SUM(E16:E18)</f>
        <v>0</v>
      </c>
      <c r="F15" s="178">
        <f t="shared" si="2"/>
        <v>0</v>
      </c>
      <c r="G15" s="178">
        <f t="shared" si="2"/>
        <v>0</v>
      </c>
      <c r="H15" s="178">
        <f t="shared" si="2"/>
        <v>0</v>
      </c>
      <c r="I15" s="179">
        <f t="shared" si="2"/>
        <v>0</v>
      </c>
      <c r="J15" s="159"/>
      <c r="K15" s="106"/>
      <c r="L15" s="106"/>
      <c r="M15" s="106"/>
    </row>
    <row r="16" spans="1:13" s="164" customFormat="1" x14ac:dyDescent="0.2">
      <c r="A16" s="163"/>
      <c r="B16" s="200"/>
      <c r="C16" s="96" t="s">
        <v>57</v>
      </c>
      <c r="D16" s="206"/>
      <c r="E16" s="46"/>
      <c r="F16" s="46"/>
      <c r="G16" s="46"/>
      <c r="H16" s="46"/>
      <c r="I16" s="48"/>
      <c r="J16" s="159"/>
      <c r="K16" s="106"/>
      <c r="L16" s="106"/>
      <c r="M16" s="106"/>
    </row>
    <row r="17" spans="1:14" s="164" customFormat="1" x14ac:dyDescent="0.2">
      <c r="A17" s="163"/>
      <c r="B17" s="200"/>
      <c r="C17" s="96" t="s">
        <v>4</v>
      </c>
      <c r="D17" s="206"/>
      <c r="E17" s="46"/>
      <c r="F17" s="46"/>
      <c r="G17" s="46"/>
      <c r="H17" s="46"/>
      <c r="I17" s="48"/>
      <c r="J17" s="159"/>
      <c r="K17" s="106"/>
      <c r="L17" s="106"/>
      <c r="M17" s="106"/>
    </row>
    <row r="18" spans="1:14" s="164" customFormat="1" x14ac:dyDescent="0.2">
      <c r="A18" s="163"/>
      <c r="B18" s="200"/>
      <c r="C18" s="96" t="s">
        <v>65</v>
      </c>
      <c r="D18" s="206"/>
      <c r="E18" s="46"/>
      <c r="F18" s="46"/>
      <c r="G18" s="46"/>
      <c r="H18" s="46"/>
      <c r="I18" s="48"/>
      <c r="J18" s="159"/>
      <c r="K18" s="106"/>
      <c r="L18" s="106"/>
      <c r="M18" s="106"/>
      <c r="N18" s="165" t="e">
        <f>SUM(#REF!-#REF!-#REF!-#REF!)</f>
        <v>#REF!</v>
      </c>
    </row>
    <row r="19" spans="1:14" s="209" customFormat="1" x14ac:dyDescent="0.2">
      <c r="A19" s="208"/>
      <c r="B19" s="197" t="s">
        <v>5</v>
      </c>
      <c r="C19" s="198" t="s">
        <v>129</v>
      </c>
      <c r="D19" s="206"/>
      <c r="E19" s="178">
        <f t="shared" ref="E19:I19" si="3">E20+E23</f>
        <v>0</v>
      </c>
      <c r="F19" s="178">
        <f t="shared" si="3"/>
        <v>0</v>
      </c>
      <c r="G19" s="178">
        <f t="shared" si="3"/>
        <v>0</v>
      </c>
      <c r="H19" s="178">
        <f t="shared" si="3"/>
        <v>0</v>
      </c>
      <c r="I19" s="179">
        <f t="shared" si="3"/>
        <v>0</v>
      </c>
      <c r="J19" s="159"/>
      <c r="K19" s="106"/>
      <c r="L19" s="106"/>
      <c r="M19" s="106"/>
    </row>
    <row r="20" spans="1:14" s="211" customFormat="1" ht="25.5" x14ac:dyDescent="0.2">
      <c r="A20" s="210"/>
      <c r="B20" s="203"/>
      <c r="C20" s="96" t="s">
        <v>130</v>
      </c>
      <c r="D20" s="206"/>
      <c r="E20" s="97">
        <f t="shared" ref="E20:I20" si="4">SUM(E21:E22)</f>
        <v>0</v>
      </c>
      <c r="F20" s="97">
        <f t="shared" si="4"/>
        <v>0</v>
      </c>
      <c r="G20" s="97">
        <f t="shared" si="4"/>
        <v>0</v>
      </c>
      <c r="H20" s="97">
        <f t="shared" si="4"/>
        <v>0</v>
      </c>
      <c r="I20" s="98">
        <f t="shared" si="4"/>
        <v>0</v>
      </c>
      <c r="J20" s="159"/>
      <c r="K20" s="106"/>
      <c r="L20" s="106"/>
      <c r="M20" s="106"/>
    </row>
    <row r="21" spans="1:14" s="154" customFormat="1" x14ac:dyDescent="0.2">
      <c r="A21" s="212"/>
      <c r="B21" s="200"/>
      <c r="C21" s="201" t="s">
        <v>204</v>
      </c>
      <c r="D21" s="206"/>
      <c r="E21" s="46"/>
      <c r="F21" s="46"/>
      <c r="G21" s="46"/>
      <c r="H21" s="46"/>
      <c r="I21" s="46"/>
      <c r="J21" s="159"/>
      <c r="K21" s="106"/>
      <c r="L21" s="106"/>
      <c r="M21" s="106"/>
    </row>
    <row r="22" spans="1:14" s="154" customFormat="1" ht="25.5" x14ac:dyDescent="0.2">
      <c r="A22" s="212"/>
      <c r="B22" s="200"/>
      <c r="C22" s="201" t="s">
        <v>200</v>
      </c>
      <c r="D22" s="206"/>
      <c r="E22" s="46"/>
      <c r="F22" s="46"/>
      <c r="G22" s="46"/>
      <c r="H22" s="46"/>
      <c r="I22" s="48"/>
      <c r="J22" s="159"/>
      <c r="K22" s="106"/>
      <c r="L22" s="106"/>
      <c r="M22" s="106"/>
    </row>
    <row r="23" spans="1:14" s="211" customFormat="1" ht="25.5" x14ac:dyDescent="0.2">
      <c r="A23" s="210"/>
      <c r="B23" s="203"/>
      <c r="C23" s="96" t="s">
        <v>131</v>
      </c>
      <c r="D23" s="206"/>
      <c r="E23" s="97">
        <f t="shared" ref="E23:I23" si="5">SUM(E24:E25)</f>
        <v>0</v>
      </c>
      <c r="F23" s="97">
        <f t="shared" si="5"/>
        <v>0</v>
      </c>
      <c r="G23" s="97">
        <f t="shared" si="5"/>
        <v>0</v>
      </c>
      <c r="H23" s="97">
        <f t="shared" si="5"/>
        <v>0</v>
      </c>
      <c r="I23" s="98">
        <f t="shared" si="5"/>
        <v>0</v>
      </c>
      <c r="J23" s="159"/>
      <c r="K23" s="106"/>
      <c r="L23" s="106"/>
      <c r="M23" s="106"/>
    </row>
    <row r="24" spans="1:14" s="154" customFormat="1" x14ac:dyDescent="0.2">
      <c r="A24" s="212"/>
      <c r="B24" s="200"/>
      <c r="C24" s="96" t="s">
        <v>205</v>
      </c>
      <c r="D24" s="206"/>
      <c r="E24" s="46"/>
      <c r="F24" s="46"/>
      <c r="G24" s="46"/>
      <c r="H24" s="46"/>
      <c r="I24" s="48"/>
      <c r="J24" s="159"/>
      <c r="K24" s="106"/>
      <c r="L24" s="106"/>
      <c r="M24" s="106"/>
    </row>
    <row r="25" spans="1:14" s="154" customFormat="1" ht="26.25" customHeight="1" x14ac:dyDescent="0.2">
      <c r="A25" s="212"/>
      <c r="B25" s="200"/>
      <c r="C25" s="96" t="s">
        <v>202</v>
      </c>
      <c r="D25" s="206"/>
      <c r="E25" s="46"/>
      <c r="F25" s="46"/>
      <c r="G25" s="46"/>
      <c r="H25" s="46"/>
      <c r="I25" s="48"/>
      <c r="J25" s="159"/>
      <c r="K25" s="106"/>
      <c r="L25" s="106"/>
      <c r="M25" s="106"/>
    </row>
    <row r="26" spans="1:14" s="213" customFormat="1" ht="32.25" customHeight="1" x14ac:dyDescent="0.2">
      <c r="A26" s="121"/>
      <c r="B26" s="378" t="s">
        <v>132</v>
      </c>
      <c r="C26" s="376" t="s">
        <v>128</v>
      </c>
      <c r="D26" s="199"/>
      <c r="E26" s="379">
        <f t="shared" ref="E26:I26" si="6">E8-E15-E19</f>
        <v>0</v>
      </c>
      <c r="F26" s="379">
        <f t="shared" si="6"/>
        <v>0</v>
      </c>
      <c r="G26" s="379">
        <f t="shared" si="6"/>
        <v>0</v>
      </c>
      <c r="H26" s="379">
        <f t="shared" si="6"/>
        <v>0</v>
      </c>
      <c r="I26" s="380">
        <f t="shared" si="6"/>
        <v>0</v>
      </c>
      <c r="J26" s="159"/>
      <c r="K26" s="106"/>
      <c r="L26" s="106"/>
      <c r="M26" s="106"/>
    </row>
    <row r="27" spans="1:14" s="127" customFormat="1" ht="25.5" customHeight="1" x14ac:dyDescent="0.2">
      <c r="A27" s="126"/>
      <c r="B27" s="378" t="s">
        <v>31</v>
      </c>
      <c r="C27" s="591" t="s">
        <v>133</v>
      </c>
      <c r="D27" s="591"/>
      <c r="E27" s="591"/>
      <c r="F27" s="591"/>
      <c r="G27" s="591"/>
      <c r="H27" s="591"/>
      <c r="I27" s="558"/>
      <c r="J27" s="159"/>
      <c r="K27" s="106"/>
      <c r="L27" s="106"/>
      <c r="M27" s="106"/>
    </row>
    <row r="28" spans="1:14" s="209" customFormat="1" x14ac:dyDescent="0.2">
      <c r="A28" s="208"/>
      <c r="B28" s="200" t="s">
        <v>30</v>
      </c>
      <c r="C28" s="96" t="s">
        <v>147</v>
      </c>
      <c r="D28" s="206"/>
      <c r="E28" s="95"/>
      <c r="F28" s="95"/>
      <c r="G28" s="95"/>
      <c r="H28" s="95"/>
      <c r="I28" s="95"/>
      <c r="J28" s="159"/>
      <c r="K28" s="106"/>
      <c r="L28" s="106"/>
      <c r="M28" s="106"/>
    </row>
    <row r="29" spans="1:14" s="154" customFormat="1" x14ac:dyDescent="0.2">
      <c r="A29" s="212"/>
      <c r="B29" s="200" t="s">
        <v>32</v>
      </c>
      <c r="C29" s="96" t="s">
        <v>134</v>
      </c>
      <c r="D29" s="206"/>
      <c r="E29" s="46"/>
      <c r="F29" s="95"/>
      <c r="G29" s="95"/>
      <c r="H29" s="95"/>
      <c r="I29" s="177"/>
      <c r="J29" s="159"/>
      <c r="K29" s="106"/>
      <c r="L29" s="106"/>
      <c r="M29" s="106"/>
    </row>
    <row r="30" spans="1:14" s="154" customFormat="1" x14ac:dyDescent="0.2">
      <c r="A30" s="212"/>
      <c r="B30" s="200" t="s">
        <v>33</v>
      </c>
      <c r="C30" s="96" t="s">
        <v>35</v>
      </c>
      <c r="D30" s="206"/>
      <c r="E30" s="46"/>
      <c r="F30" s="46"/>
      <c r="G30" s="46"/>
      <c r="H30" s="46"/>
      <c r="I30" s="48"/>
      <c r="J30" s="159"/>
      <c r="K30" s="106"/>
      <c r="L30" s="106"/>
      <c r="M30" s="106"/>
    </row>
    <row r="31" spans="1:14" s="154" customFormat="1" x14ac:dyDescent="0.2">
      <c r="A31" s="212"/>
      <c r="B31" s="197" t="s">
        <v>34</v>
      </c>
      <c r="C31" s="198" t="s">
        <v>148</v>
      </c>
      <c r="D31" s="206"/>
      <c r="E31" s="178">
        <f t="shared" ref="E31:I31" si="7">SUM(E28:E30)</f>
        <v>0</v>
      </c>
      <c r="F31" s="178">
        <f t="shared" si="7"/>
        <v>0</v>
      </c>
      <c r="G31" s="178">
        <f t="shared" si="7"/>
        <v>0</v>
      </c>
      <c r="H31" s="178">
        <f t="shared" si="7"/>
        <v>0</v>
      </c>
      <c r="I31" s="179">
        <f t="shared" si="7"/>
        <v>0</v>
      </c>
      <c r="J31" s="159"/>
      <c r="K31" s="106"/>
      <c r="L31" s="106"/>
      <c r="M31" s="106"/>
    </row>
    <row r="32" spans="1:14" s="154" customFormat="1" ht="25.5" x14ac:dyDescent="0.2">
      <c r="A32" s="212"/>
      <c r="B32" s="197" t="s">
        <v>19</v>
      </c>
      <c r="C32" s="198" t="s">
        <v>149</v>
      </c>
      <c r="D32" s="206"/>
      <c r="E32" s="178">
        <f t="shared" ref="E32:I32" si="8">SUM(E33:E41)</f>
        <v>0</v>
      </c>
      <c r="F32" s="178">
        <f t="shared" si="8"/>
        <v>0</v>
      </c>
      <c r="G32" s="178">
        <f t="shared" si="8"/>
        <v>0</v>
      </c>
      <c r="H32" s="178">
        <f t="shared" si="8"/>
        <v>0</v>
      </c>
      <c r="I32" s="179">
        <f t="shared" si="8"/>
        <v>0</v>
      </c>
      <c r="J32" s="159"/>
      <c r="K32" s="106"/>
      <c r="L32" s="106"/>
      <c r="M32" s="106"/>
    </row>
    <row r="33" spans="1:13" s="154" customFormat="1" ht="26.25" customHeight="1" x14ac:dyDescent="0.2">
      <c r="A33" s="212"/>
      <c r="B33" s="200" t="s">
        <v>150</v>
      </c>
      <c r="C33" s="96" t="s">
        <v>151</v>
      </c>
      <c r="D33" s="206"/>
      <c r="E33" s="95"/>
      <c r="F33" s="95"/>
      <c r="G33" s="95"/>
      <c r="H33" s="95"/>
      <c r="I33" s="95"/>
      <c r="J33" s="159"/>
      <c r="K33" s="106"/>
      <c r="L33" s="106"/>
      <c r="M33" s="106"/>
    </row>
    <row r="34" spans="1:13" s="154" customFormat="1" x14ac:dyDescent="0.2">
      <c r="A34" s="212"/>
      <c r="B34" s="200" t="s">
        <v>152</v>
      </c>
      <c r="C34" s="96" t="s">
        <v>160</v>
      </c>
      <c r="D34" s="206"/>
      <c r="E34" s="95"/>
      <c r="F34" s="95"/>
      <c r="G34" s="95"/>
      <c r="H34" s="95"/>
      <c r="I34" s="177"/>
      <c r="J34" s="159"/>
      <c r="K34" s="106"/>
      <c r="L34" s="106"/>
      <c r="M34" s="106"/>
    </row>
    <row r="35" spans="1:13" s="154" customFormat="1" x14ac:dyDescent="0.2">
      <c r="A35" s="212"/>
      <c r="B35" s="200" t="s">
        <v>153</v>
      </c>
      <c r="C35" s="96" t="s">
        <v>177</v>
      </c>
      <c r="D35" s="206"/>
      <c r="E35" s="95"/>
      <c r="F35" s="95"/>
      <c r="G35" s="95"/>
      <c r="H35" s="95"/>
      <c r="I35" s="177"/>
      <c r="J35" s="159"/>
      <c r="K35" s="106"/>
      <c r="L35" s="106"/>
      <c r="M35" s="106"/>
    </row>
    <row r="36" spans="1:13" s="154" customFormat="1" x14ac:dyDescent="0.2">
      <c r="A36" s="212"/>
      <c r="B36" s="200" t="s">
        <v>154</v>
      </c>
      <c r="C36" s="96" t="s">
        <v>162</v>
      </c>
      <c r="D36" s="206"/>
      <c r="E36" s="95"/>
      <c r="F36" s="46"/>
      <c r="G36" s="95"/>
      <c r="H36" s="95"/>
      <c r="I36" s="177"/>
      <c r="J36" s="159"/>
      <c r="K36" s="106"/>
      <c r="L36" s="106"/>
      <c r="M36" s="106"/>
    </row>
    <row r="37" spans="1:13" s="154" customFormat="1" x14ac:dyDescent="0.2">
      <c r="A37" s="212"/>
      <c r="B37" s="200" t="s">
        <v>155</v>
      </c>
      <c r="C37" s="96" t="s">
        <v>163</v>
      </c>
      <c r="D37" s="206"/>
      <c r="E37" s="95"/>
      <c r="F37" s="95"/>
      <c r="G37" s="95"/>
      <c r="H37" s="46"/>
      <c r="I37" s="177"/>
      <c r="J37" s="159"/>
      <c r="K37" s="106"/>
      <c r="L37" s="106"/>
      <c r="M37" s="106"/>
    </row>
    <row r="38" spans="1:13" s="154" customFormat="1" x14ac:dyDescent="0.2">
      <c r="A38" s="212"/>
      <c r="B38" s="200" t="s">
        <v>156</v>
      </c>
      <c r="C38" s="96" t="s">
        <v>164</v>
      </c>
      <c r="D38" s="206"/>
      <c r="E38" s="95"/>
      <c r="F38" s="95"/>
      <c r="G38" s="95"/>
      <c r="H38" s="95"/>
      <c r="I38" s="177"/>
      <c r="J38" s="159"/>
      <c r="K38" s="106"/>
      <c r="L38" s="106"/>
      <c r="M38" s="106"/>
    </row>
    <row r="39" spans="1:13" s="154" customFormat="1" x14ac:dyDescent="0.2">
      <c r="A39" s="212"/>
      <c r="B39" s="200" t="s">
        <v>157</v>
      </c>
      <c r="C39" s="96" t="s">
        <v>165</v>
      </c>
      <c r="D39" s="206"/>
      <c r="E39" s="95"/>
      <c r="F39" s="95"/>
      <c r="G39" s="95"/>
      <c r="H39" s="95"/>
      <c r="I39" s="48"/>
      <c r="J39" s="159"/>
      <c r="K39" s="106"/>
      <c r="L39" s="106"/>
      <c r="M39" s="106"/>
    </row>
    <row r="40" spans="1:13" s="154" customFormat="1" x14ac:dyDescent="0.2">
      <c r="A40" s="212"/>
      <c r="B40" s="200" t="s">
        <v>158</v>
      </c>
      <c r="C40" s="96" t="s">
        <v>166</v>
      </c>
      <c r="D40" s="206"/>
      <c r="E40" s="95"/>
      <c r="F40" s="95"/>
      <c r="G40" s="95"/>
      <c r="H40" s="95"/>
      <c r="I40" s="177"/>
      <c r="J40" s="159"/>
      <c r="K40" s="106"/>
      <c r="L40" s="106"/>
      <c r="M40" s="106"/>
    </row>
    <row r="41" spans="1:13" s="154" customFormat="1" x14ac:dyDescent="0.2">
      <c r="A41" s="212"/>
      <c r="B41" s="200" t="s">
        <v>159</v>
      </c>
      <c r="C41" s="96" t="s">
        <v>167</v>
      </c>
      <c r="D41" s="206"/>
      <c r="E41" s="95"/>
      <c r="F41" s="95"/>
      <c r="G41" s="95"/>
      <c r="H41" s="95"/>
      <c r="I41" s="177"/>
      <c r="J41" s="159"/>
      <c r="K41" s="106"/>
      <c r="L41" s="106"/>
      <c r="M41" s="106"/>
    </row>
    <row r="42" spans="1:13" s="209" customFormat="1" ht="26.25" customHeight="1" x14ac:dyDescent="0.2">
      <c r="A42" s="208"/>
      <c r="B42" s="197" t="s">
        <v>36</v>
      </c>
      <c r="C42" s="198" t="s">
        <v>173</v>
      </c>
      <c r="D42" s="206"/>
      <c r="E42" s="178">
        <f t="shared" ref="E42:I42" si="9">E31-E32</f>
        <v>0</v>
      </c>
      <c r="F42" s="178">
        <f t="shared" si="9"/>
        <v>0</v>
      </c>
      <c r="G42" s="178">
        <f t="shared" si="9"/>
        <v>0</v>
      </c>
      <c r="H42" s="178">
        <f t="shared" si="9"/>
        <v>0</v>
      </c>
      <c r="I42" s="179">
        <f t="shared" si="9"/>
        <v>0</v>
      </c>
      <c r="J42" s="159"/>
      <c r="K42" s="106"/>
      <c r="L42" s="106"/>
      <c r="M42" s="106"/>
    </row>
    <row r="43" spans="1:13" s="209" customFormat="1" ht="26.25" customHeight="1" x14ac:dyDescent="0.2">
      <c r="A43" s="208"/>
      <c r="B43" s="197" t="s">
        <v>37</v>
      </c>
      <c r="C43" s="198" t="s">
        <v>185</v>
      </c>
      <c r="D43" s="206"/>
      <c r="E43" s="178">
        <f t="shared" ref="E43:I43" si="10">E44-E45+E46</f>
        <v>0</v>
      </c>
      <c r="F43" s="178">
        <f t="shared" si="10"/>
        <v>0</v>
      </c>
      <c r="G43" s="178">
        <f t="shared" si="10"/>
        <v>0</v>
      </c>
      <c r="H43" s="178">
        <f t="shared" si="10"/>
        <v>0</v>
      </c>
      <c r="I43" s="179">
        <f t="shared" si="10"/>
        <v>0</v>
      </c>
      <c r="J43" s="159"/>
      <c r="K43" s="106"/>
      <c r="L43" s="106"/>
      <c r="M43" s="106"/>
    </row>
    <row r="44" spans="1:13" s="154" customFormat="1" ht="26.25" customHeight="1" x14ac:dyDescent="0.2">
      <c r="A44" s="212"/>
      <c r="B44" s="200"/>
      <c r="C44" s="96" t="s">
        <v>174</v>
      </c>
      <c r="D44" s="206"/>
      <c r="E44" s="95"/>
      <c r="F44" s="95"/>
      <c r="G44" s="95"/>
      <c r="H44" s="95"/>
      <c r="I44" s="177"/>
      <c r="J44" s="159"/>
      <c r="K44" s="106"/>
      <c r="L44" s="106"/>
      <c r="M44" s="106"/>
    </row>
    <row r="45" spans="1:13" s="154" customFormat="1" ht="26.25" customHeight="1" x14ac:dyDescent="0.2">
      <c r="A45" s="212"/>
      <c r="B45" s="200"/>
      <c r="C45" s="96" t="s">
        <v>175</v>
      </c>
      <c r="D45" s="206"/>
      <c r="E45" s="95"/>
      <c r="F45" s="95"/>
      <c r="G45" s="46"/>
      <c r="H45" s="46"/>
      <c r="I45" s="177"/>
      <c r="J45" s="159"/>
      <c r="K45" s="106"/>
      <c r="L45" s="106"/>
      <c r="M45" s="106"/>
    </row>
    <row r="46" spans="1:13" s="154" customFormat="1" x14ac:dyDescent="0.2">
      <c r="A46" s="212"/>
      <c r="B46" s="200"/>
      <c r="C46" s="96" t="s">
        <v>183</v>
      </c>
      <c r="D46" s="206"/>
      <c r="E46" s="46"/>
      <c r="F46" s="95"/>
      <c r="G46" s="95"/>
      <c r="H46" s="95"/>
      <c r="I46" s="177"/>
      <c r="J46" s="159"/>
      <c r="K46" s="106"/>
      <c r="L46" s="106"/>
      <c r="M46" s="106"/>
    </row>
    <row r="47" spans="1:13" s="154" customFormat="1" x14ac:dyDescent="0.2">
      <c r="A47" s="212"/>
      <c r="B47" s="200" t="s">
        <v>38</v>
      </c>
      <c r="C47" s="96" t="s">
        <v>77</v>
      </c>
      <c r="D47" s="206"/>
      <c r="E47" s="95"/>
      <c r="F47" s="46"/>
      <c r="G47" s="46"/>
      <c r="H47" s="46"/>
      <c r="I47" s="48"/>
      <c r="J47" s="159"/>
      <c r="K47" s="106"/>
      <c r="L47" s="106"/>
      <c r="M47" s="106"/>
    </row>
    <row r="48" spans="1:13" s="154" customFormat="1" x14ac:dyDescent="0.2">
      <c r="A48" s="212"/>
      <c r="B48" s="200" t="s">
        <v>39</v>
      </c>
      <c r="C48" s="96" t="s">
        <v>78</v>
      </c>
      <c r="D48" s="206"/>
      <c r="E48" s="46"/>
      <c r="F48" s="95"/>
      <c r="G48" s="95"/>
      <c r="H48" s="95"/>
      <c r="I48" s="177"/>
      <c r="J48" s="159"/>
      <c r="K48" s="106"/>
      <c r="L48" s="106"/>
      <c r="M48" s="106"/>
    </row>
    <row r="49" spans="1:20" s="154" customFormat="1" x14ac:dyDescent="0.2">
      <c r="A49" s="212"/>
      <c r="B49" s="200" t="s">
        <v>96</v>
      </c>
      <c r="C49" s="96" t="s">
        <v>79</v>
      </c>
      <c r="D49" s="206"/>
      <c r="E49" s="95"/>
      <c r="F49" s="95"/>
      <c r="G49" s="95"/>
      <c r="H49" s="95"/>
      <c r="I49" s="177"/>
      <c r="J49" s="159"/>
      <c r="K49" s="106"/>
      <c r="L49" s="106"/>
      <c r="M49" s="106"/>
    </row>
    <row r="50" spans="1:20" s="209" customFormat="1" x14ac:dyDescent="0.2">
      <c r="A50" s="208"/>
      <c r="B50" s="197" t="s">
        <v>97</v>
      </c>
      <c r="C50" s="198" t="s">
        <v>181</v>
      </c>
      <c r="D50" s="206"/>
      <c r="E50" s="178">
        <f t="shared" ref="E50:I50" si="11">E43+E47+E48+E49</f>
        <v>0</v>
      </c>
      <c r="F50" s="178">
        <f t="shared" si="11"/>
        <v>0</v>
      </c>
      <c r="G50" s="178">
        <f t="shared" si="11"/>
        <v>0</v>
      </c>
      <c r="H50" s="178">
        <f t="shared" si="11"/>
        <v>0</v>
      </c>
      <c r="I50" s="179">
        <f t="shared" si="11"/>
        <v>0</v>
      </c>
      <c r="J50" s="159"/>
      <c r="K50" s="106"/>
      <c r="L50" s="106"/>
      <c r="M50" s="106"/>
    </row>
    <row r="51" spans="1:20" s="213" customFormat="1" ht="31.5" customHeight="1" x14ac:dyDescent="0.2">
      <c r="A51" s="121"/>
      <c r="B51" s="378" t="s">
        <v>80</v>
      </c>
      <c r="C51" s="376" t="s">
        <v>170</v>
      </c>
      <c r="D51" s="199"/>
      <c r="E51" s="379">
        <f t="shared" ref="E51:I51" si="12">E42-E50</f>
        <v>0</v>
      </c>
      <c r="F51" s="379">
        <f t="shared" si="12"/>
        <v>0</v>
      </c>
      <c r="G51" s="379">
        <f t="shared" si="12"/>
        <v>0</v>
      </c>
      <c r="H51" s="379">
        <f t="shared" si="12"/>
        <v>0</v>
      </c>
      <c r="I51" s="380">
        <f t="shared" si="12"/>
        <v>0</v>
      </c>
      <c r="J51" s="159"/>
      <c r="K51" s="106"/>
      <c r="L51" s="106"/>
      <c r="M51" s="106"/>
    </row>
    <row r="52" spans="1:20" s="209" customFormat="1" x14ac:dyDescent="0.2">
      <c r="A52" s="208"/>
      <c r="B52" s="197" t="s">
        <v>82</v>
      </c>
      <c r="C52" s="198" t="s">
        <v>24</v>
      </c>
      <c r="D52" s="206"/>
      <c r="E52" s="178"/>
      <c r="F52" s="178"/>
      <c r="G52" s="178"/>
      <c r="H52" s="178"/>
      <c r="I52" s="179"/>
      <c r="J52" s="159"/>
      <c r="K52" s="106"/>
      <c r="L52" s="106"/>
      <c r="M52" s="106"/>
    </row>
    <row r="53" spans="1:20" s="213" customFormat="1" ht="26.25" customHeight="1" x14ac:dyDescent="0.2">
      <c r="A53" s="121"/>
      <c r="B53" s="378" t="s">
        <v>81</v>
      </c>
      <c r="C53" s="376" t="s">
        <v>171</v>
      </c>
      <c r="D53" s="199"/>
      <c r="E53" s="379">
        <f>E26+E51</f>
        <v>0</v>
      </c>
      <c r="F53" s="379">
        <f t="shared" ref="F53:H53" si="13">F26+F51</f>
        <v>0</v>
      </c>
      <c r="G53" s="379">
        <f t="shared" si="13"/>
        <v>0</v>
      </c>
      <c r="H53" s="379">
        <f t="shared" si="13"/>
        <v>0</v>
      </c>
      <c r="I53" s="380">
        <f>I26+I51</f>
        <v>0</v>
      </c>
      <c r="J53" s="159"/>
      <c r="K53" s="106"/>
      <c r="L53" s="106"/>
      <c r="M53" s="106"/>
    </row>
    <row r="54" spans="1:20" s="120" customFormat="1" ht="26.25" customHeight="1" x14ac:dyDescent="0.2">
      <c r="A54" s="129"/>
      <c r="B54" s="378" t="s">
        <v>69</v>
      </c>
      <c r="C54" s="381" t="s">
        <v>125</v>
      </c>
      <c r="D54" s="386">
        <f>'FN An 2 I '!Q55</f>
        <v>0</v>
      </c>
      <c r="E54" s="379">
        <f>D54</f>
        <v>0</v>
      </c>
      <c r="F54" s="379">
        <f>E55</f>
        <v>0</v>
      </c>
      <c r="G54" s="379">
        <f>F55</f>
        <v>0</v>
      </c>
      <c r="H54" s="379">
        <f>G55</f>
        <v>0</v>
      </c>
      <c r="I54" s="380">
        <f>H55</f>
        <v>0</v>
      </c>
      <c r="J54" s="159"/>
      <c r="K54" s="106"/>
      <c r="L54" s="106"/>
      <c r="M54" s="106"/>
      <c r="N54" s="130"/>
      <c r="O54" s="130"/>
      <c r="P54" s="130"/>
      <c r="Q54" s="130"/>
      <c r="R54" s="130"/>
      <c r="S54" s="130"/>
      <c r="T54" s="130"/>
    </row>
    <row r="55" spans="1:20" s="122" customFormat="1" ht="30" customHeight="1" thickBot="1" x14ac:dyDescent="0.25">
      <c r="A55" s="131"/>
      <c r="B55" s="382" t="s">
        <v>172</v>
      </c>
      <c r="C55" s="383" t="s">
        <v>178</v>
      </c>
      <c r="D55" s="384">
        <f>SUM(D54)</f>
        <v>0</v>
      </c>
      <c r="E55" s="384">
        <f>E53+E54</f>
        <v>0</v>
      </c>
      <c r="F55" s="384">
        <f t="shared" ref="F55:I55" si="14">F53+F54</f>
        <v>0</v>
      </c>
      <c r="G55" s="384">
        <f t="shared" si="14"/>
        <v>0</v>
      </c>
      <c r="H55" s="384">
        <f t="shared" si="14"/>
        <v>0</v>
      </c>
      <c r="I55" s="385">
        <f t="shared" si="14"/>
        <v>0</v>
      </c>
      <c r="J55" s="159"/>
      <c r="K55" s="106"/>
      <c r="L55" s="106"/>
      <c r="M55" s="106"/>
    </row>
    <row r="56" spans="1:20" s="154" customFormat="1" x14ac:dyDescent="0.2">
      <c r="A56" s="116"/>
      <c r="B56" s="150"/>
      <c r="C56" s="151" t="s">
        <v>22</v>
      </c>
      <c r="D56" s="151"/>
      <c r="E56" s="152"/>
      <c r="F56" s="152"/>
      <c r="G56" s="152"/>
      <c r="H56" s="152"/>
      <c r="I56" s="152"/>
      <c r="J56" s="153"/>
      <c r="K56" s="153"/>
      <c r="L56" s="153"/>
      <c r="M56" s="153"/>
    </row>
    <row r="57" spans="1:20" s="106" customFormat="1" x14ac:dyDescent="0.2">
      <c r="B57" s="155"/>
      <c r="C57" s="156"/>
      <c r="D57" s="156"/>
    </row>
    <row r="58" spans="1:20" s="106" customFormat="1" x14ac:dyDescent="0.2">
      <c r="B58" s="155"/>
      <c r="C58" s="156"/>
      <c r="D58" s="156"/>
    </row>
    <row r="59" spans="1:20" s="106" customFormat="1" x14ac:dyDescent="0.2">
      <c r="B59" s="155"/>
      <c r="C59" s="156"/>
      <c r="D59" s="156"/>
    </row>
    <row r="60" spans="1:20" s="106" customFormat="1" x14ac:dyDescent="0.2">
      <c r="B60" s="155"/>
      <c r="C60" s="156"/>
      <c r="D60" s="156"/>
    </row>
    <row r="61" spans="1:20" s="106" customFormat="1" x14ac:dyDescent="0.2">
      <c r="B61" s="155"/>
      <c r="C61" s="156"/>
      <c r="D61" s="156"/>
    </row>
    <row r="62" spans="1:20" s="106" customFormat="1" x14ac:dyDescent="0.2">
      <c r="B62" s="155"/>
      <c r="C62" s="156"/>
      <c r="D62" s="156"/>
    </row>
    <row r="63" spans="1:20" s="106" customFormat="1" x14ac:dyDescent="0.2">
      <c r="B63" s="155"/>
      <c r="C63" s="156"/>
      <c r="D63" s="156"/>
    </row>
    <row r="64" spans="1:20" s="106" customFormat="1" x14ac:dyDescent="0.2">
      <c r="B64" s="155"/>
      <c r="C64" s="156"/>
      <c r="D64" s="156"/>
    </row>
    <row r="65" spans="2:4" s="106" customFormat="1" x14ac:dyDescent="0.2">
      <c r="B65" s="155"/>
      <c r="C65" s="156"/>
      <c r="D65" s="156"/>
    </row>
    <row r="66" spans="2:4" s="106" customFormat="1" x14ac:dyDescent="0.2">
      <c r="B66" s="155"/>
      <c r="C66" s="156"/>
      <c r="D66" s="156"/>
    </row>
    <row r="67" spans="2:4" s="106" customFormat="1" x14ac:dyDescent="0.2">
      <c r="B67" s="155"/>
      <c r="C67" s="156"/>
      <c r="D67" s="156"/>
    </row>
    <row r="68" spans="2:4" s="106" customFormat="1" x14ac:dyDescent="0.2">
      <c r="B68" s="155"/>
      <c r="C68" s="156"/>
      <c r="D68" s="156"/>
    </row>
    <row r="69" spans="2:4" s="106" customFormat="1" x14ac:dyDescent="0.2">
      <c r="B69" s="155"/>
      <c r="C69" s="156"/>
      <c r="D69" s="156"/>
    </row>
    <row r="70" spans="2:4" s="106" customFormat="1" x14ac:dyDescent="0.2">
      <c r="B70" s="155"/>
      <c r="C70" s="156"/>
      <c r="D70" s="156"/>
    </row>
    <row r="71" spans="2:4" s="106" customFormat="1" x14ac:dyDescent="0.2">
      <c r="B71" s="155"/>
      <c r="C71" s="156"/>
      <c r="D71" s="156"/>
    </row>
    <row r="72" spans="2:4" s="106" customFormat="1" x14ac:dyDescent="0.2">
      <c r="B72" s="155"/>
      <c r="C72" s="156"/>
      <c r="D72" s="156"/>
    </row>
    <row r="73" spans="2:4" s="106" customFormat="1" x14ac:dyDescent="0.2">
      <c r="B73" s="155"/>
      <c r="C73" s="156"/>
      <c r="D73" s="156"/>
    </row>
    <row r="74" spans="2:4" s="106" customFormat="1" x14ac:dyDescent="0.2">
      <c r="B74" s="155"/>
      <c r="C74" s="156"/>
      <c r="D74" s="156"/>
    </row>
    <row r="75" spans="2:4" s="106" customFormat="1" x14ac:dyDescent="0.2">
      <c r="B75" s="155"/>
      <c r="C75" s="156"/>
      <c r="D75" s="156"/>
    </row>
    <row r="76" spans="2:4" s="106" customFormat="1" x14ac:dyDescent="0.2">
      <c r="B76" s="155"/>
      <c r="C76" s="156"/>
      <c r="D76" s="156"/>
    </row>
    <row r="77" spans="2:4" s="106" customFormat="1" x14ac:dyDescent="0.2">
      <c r="B77" s="155"/>
      <c r="C77" s="156"/>
      <c r="D77" s="156"/>
    </row>
    <row r="78" spans="2:4" s="106" customFormat="1" x14ac:dyDescent="0.2">
      <c r="B78" s="155"/>
      <c r="C78" s="156"/>
      <c r="D78" s="156"/>
    </row>
    <row r="79" spans="2:4" s="106" customFormat="1" x14ac:dyDescent="0.2">
      <c r="B79" s="155"/>
      <c r="C79" s="156"/>
      <c r="D79" s="156"/>
    </row>
    <row r="80" spans="2:4" s="106" customFormat="1" x14ac:dyDescent="0.2">
      <c r="B80" s="155"/>
      <c r="C80" s="156"/>
      <c r="D80" s="156"/>
    </row>
    <row r="81" spans="2:4" s="106" customFormat="1" x14ac:dyDescent="0.2">
      <c r="B81" s="155"/>
      <c r="C81" s="156"/>
      <c r="D81" s="156"/>
    </row>
    <row r="82" spans="2:4" s="106" customFormat="1" x14ac:dyDescent="0.2">
      <c r="B82" s="155"/>
      <c r="C82" s="156"/>
      <c r="D82" s="156"/>
    </row>
    <row r="83" spans="2:4" s="106" customFormat="1" x14ac:dyDescent="0.2">
      <c r="B83" s="155"/>
      <c r="C83" s="156"/>
      <c r="D83" s="156"/>
    </row>
    <row r="84" spans="2:4" s="106" customFormat="1" x14ac:dyDescent="0.2">
      <c r="B84" s="155"/>
      <c r="C84" s="156"/>
      <c r="D84" s="156"/>
    </row>
    <row r="85" spans="2:4" s="106" customFormat="1" x14ac:dyDescent="0.2">
      <c r="B85" s="155"/>
      <c r="C85" s="156"/>
      <c r="D85" s="156"/>
    </row>
    <row r="86" spans="2:4" s="106" customFormat="1" x14ac:dyDescent="0.2">
      <c r="B86" s="155"/>
      <c r="C86" s="156"/>
      <c r="D86" s="156"/>
    </row>
    <row r="87" spans="2:4" s="106" customFormat="1" x14ac:dyDescent="0.2">
      <c r="B87" s="155"/>
      <c r="C87" s="156"/>
      <c r="D87" s="156"/>
    </row>
    <row r="88" spans="2:4" s="106" customFormat="1" x14ac:dyDescent="0.2">
      <c r="B88" s="155"/>
      <c r="C88" s="156"/>
      <c r="D88" s="156"/>
    </row>
    <row r="89" spans="2:4" s="106" customFormat="1" x14ac:dyDescent="0.2">
      <c r="B89" s="155"/>
      <c r="C89" s="156"/>
      <c r="D89" s="156"/>
    </row>
    <row r="90" spans="2:4" s="106" customFormat="1" x14ac:dyDescent="0.2">
      <c r="B90" s="155"/>
      <c r="C90" s="156"/>
      <c r="D90" s="156"/>
    </row>
    <row r="91" spans="2:4" s="106" customFormat="1" x14ac:dyDescent="0.2">
      <c r="B91" s="155"/>
      <c r="C91" s="156"/>
      <c r="D91" s="156"/>
    </row>
    <row r="92" spans="2:4" s="106" customFormat="1" x14ac:dyDescent="0.2">
      <c r="B92" s="155"/>
      <c r="C92" s="156"/>
      <c r="D92" s="156"/>
    </row>
    <row r="93" spans="2:4" s="106" customFormat="1" x14ac:dyDescent="0.2">
      <c r="B93" s="155"/>
      <c r="C93" s="156"/>
      <c r="D93" s="156"/>
    </row>
    <row r="94" spans="2:4" s="106" customFormat="1" x14ac:dyDescent="0.2">
      <c r="B94" s="155"/>
      <c r="C94" s="156"/>
      <c r="D94" s="156"/>
    </row>
    <row r="95" spans="2:4" s="106" customFormat="1" x14ac:dyDescent="0.2">
      <c r="B95" s="155"/>
      <c r="C95" s="156"/>
      <c r="D95" s="156"/>
    </row>
    <row r="96" spans="2:4" s="106" customFormat="1" x14ac:dyDescent="0.2">
      <c r="B96" s="155"/>
      <c r="C96" s="156"/>
      <c r="D96" s="156"/>
    </row>
  </sheetData>
  <mergeCells count="7">
    <mergeCell ref="B3:G3"/>
    <mergeCell ref="C27:I27"/>
    <mergeCell ref="E5:I5"/>
    <mergeCell ref="C7:I7"/>
    <mergeCell ref="B4:I4"/>
    <mergeCell ref="H2:I3"/>
    <mergeCell ref="B2:G2"/>
  </mergeCells>
  <phoneticPr fontId="0" type="noConversion"/>
  <dataValidations xWindow="1049" yWindow="196" count="2">
    <dataValidation allowBlank="1" showInputMessage="1" showErrorMessage="1" promptTitle="Atentie!" prompt="Continutul celulelor nu poate fi modificat!" sqref="H2"/>
    <dataValidation type="custom" allowBlank="1" showInputMessage="1" showErrorMessage="1" sqref="N48:IV48 A48">
      <formula1>0</formula1>
    </dataValidation>
  </dataValidations>
  <printOptions horizontalCentered="1"/>
  <pageMargins left="0.71" right="0.32" top="0.73" bottom="0.39" header="0.38" footer="7.8740157480315001E-2"/>
  <pageSetup paperSize="9" scale="54" orientation="portrait" r:id="rId1"/>
  <headerFooter alignWithMargins="0">
    <oddFooter>&amp;L&amp;A&amp;C&amp;D&amp;R&amp;P/&amp;N</oddFooter>
  </headerFooter>
  <rowBreaks count="1" manualBreakCount="1">
    <brk id="55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Bugetul cererii de finanțare</vt:lpstr>
      <vt:lpstr>Planul investițional</vt:lpstr>
      <vt:lpstr>Prognoza veniturilor</vt:lpstr>
      <vt:lpstr>Prognoza cheltuielilor</vt:lpstr>
      <vt:lpstr>CPP</vt:lpstr>
      <vt:lpstr>Bilant</vt:lpstr>
      <vt:lpstr>FN An 1 I</vt:lpstr>
      <vt:lpstr>FN An 2 I </vt:lpstr>
      <vt:lpstr>FN 1-5</vt:lpstr>
      <vt:lpstr>Indicatori financiari</vt:lpstr>
      <vt:lpstr>Bilant!Print_Area</vt:lpstr>
      <vt:lpstr>'Bugetul cererii de finanțare'!Print_Area</vt:lpstr>
      <vt:lpstr>CPP!Print_Area</vt:lpstr>
      <vt:lpstr>'FN 1-5'!Print_Area</vt:lpstr>
      <vt:lpstr>'FN An 1 I'!Print_Area</vt:lpstr>
      <vt:lpstr>'FN An 2 I '!Print_Area</vt:lpstr>
      <vt:lpstr>'Indicatori financiari'!Print_Area</vt:lpstr>
      <vt:lpstr>'Planul investițional'!Print_Area</vt:lpstr>
      <vt:lpstr>'Prognoza cheltuielilor'!Print_Area</vt:lpstr>
      <vt:lpstr>'Prognoza veniturilor'!Print_Area</vt:lpstr>
    </vt:vector>
  </TitlesOfParts>
  <Company>SoftWin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Alin Picleanu</cp:lastModifiedBy>
  <cp:lastPrinted>2017-04-05T06:19:26Z</cp:lastPrinted>
  <dcterms:created xsi:type="dcterms:W3CDTF">2003-06-05T14:00:20Z</dcterms:created>
  <dcterms:modified xsi:type="dcterms:W3CDTF">2025-04-29T13:38:59Z</dcterms:modified>
</cp:coreProperties>
</file>